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caa40606fd7125f4/Documents/Work/ERCP klaar/Models/2024/"/>
    </mc:Choice>
  </mc:AlternateContent>
  <xr:revisionPtr revIDLastSave="5" documentId="13_ncr:1_{9BD5A2EA-813F-CB45-9CA0-75149934BD05}" xr6:coauthVersionLast="47" xr6:coauthVersionMax="47" xr10:uidLastSave="{92F1D566-8A88-124D-8E51-8E0F194D5033}"/>
  <bookViews>
    <workbookView xWindow="9640" yWindow="760" windowWidth="46320" windowHeight="26380" xr2:uid="{00000000-000D-0000-FFFF-FFFF00000000}"/>
  </bookViews>
  <sheets>
    <sheet name="Results N.3.2.4" sheetId="7" r:id="rId1"/>
    <sheet name="Constituencies" sheetId="11" r:id="rId2"/>
    <sheet name="Norms" sheetId="12" r:id="rId3"/>
    <sheet name="Map" sheetId="13" r:id="rId4"/>
  </sheets>
  <definedNames>
    <definedName name="_xlnm.Print_Area" localSheetId="0">'Results N.3.2.4'!$A$2:$IR$71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8" i="7" l="1"/>
  <c r="IK58" i="7" l="1"/>
  <c r="IL58" i="7" s="1"/>
  <c r="IK59" i="7"/>
  <c r="IL59" i="7" s="1"/>
  <c r="IK60" i="7"/>
  <c r="IL60" i="7" s="1"/>
  <c r="IK61" i="7"/>
  <c r="IL61" i="7" s="1"/>
  <c r="IK62" i="7"/>
  <c r="IL62" i="7" s="1"/>
  <c r="IE58" i="7"/>
  <c r="IF58" i="7" s="1"/>
  <c r="IE59" i="7"/>
  <c r="IF59" i="7" s="1"/>
  <c r="IE60" i="7"/>
  <c r="IF60" i="7" s="1"/>
  <c r="IE61" i="7"/>
  <c r="IF61" i="7" s="1"/>
  <c r="IE62" i="7"/>
  <c r="IF62" i="7" s="1"/>
  <c r="HY58" i="7"/>
  <c r="HZ58" i="7" s="1"/>
  <c r="HY59" i="7"/>
  <c r="HZ59" i="7" s="1"/>
  <c r="HY60" i="7"/>
  <c r="HZ60" i="7" s="1"/>
  <c r="HY61" i="7"/>
  <c r="HZ61" i="7" s="1"/>
  <c r="HY62" i="7"/>
  <c r="HZ62" i="7" s="1"/>
  <c r="HS58" i="7"/>
  <c r="HT58" i="7" s="1"/>
  <c r="HS59" i="7"/>
  <c r="HT59" i="7" s="1"/>
  <c r="HS60" i="7"/>
  <c r="HT60" i="7" s="1"/>
  <c r="HS61" i="7"/>
  <c r="HT61" i="7" s="1"/>
  <c r="HS62" i="7"/>
  <c r="HT62" i="7" s="1"/>
  <c r="HM58" i="7"/>
  <c r="HN58" i="7" s="1"/>
  <c r="HM59" i="7"/>
  <c r="HN59" i="7" s="1"/>
  <c r="HM60" i="7"/>
  <c r="HN60" i="7" s="1"/>
  <c r="HM61" i="7"/>
  <c r="HN61" i="7" s="1"/>
  <c r="HM62" i="7"/>
  <c r="HN62" i="7" s="1"/>
  <c r="HG57" i="7"/>
  <c r="HH57" i="7" s="1"/>
  <c r="HG58" i="7"/>
  <c r="HH58" i="7" s="1"/>
  <c r="HG59" i="7"/>
  <c r="HH59" i="7" s="1"/>
  <c r="HG60" i="7"/>
  <c r="HH60" i="7" s="1"/>
  <c r="HG61" i="7"/>
  <c r="HH61" i="7" s="1"/>
  <c r="HG62" i="7"/>
  <c r="HH62" i="7" s="1"/>
  <c r="HA57" i="7"/>
  <c r="HB57" i="7" s="1"/>
  <c r="HA58" i="7"/>
  <c r="HB58" i="7" s="1"/>
  <c r="HA59" i="7"/>
  <c r="HB59" i="7" s="1"/>
  <c r="HA60" i="7"/>
  <c r="HB60" i="7" s="1"/>
  <c r="HA61" i="7"/>
  <c r="HB61" i="7" s="1"/>
  <c r="HA62" i="7"/>
  <c r="HB62" i="7" s="1"/>
  <c r="GU57" i="7"/>
  <c r="GV57" i="7" s="1"/>
  <c r="GU58" i="7"/>
  <c r="GV58" i="7" s="1"/>
  <c r="GU59" i="7"/>
  <c r="GV59" i="7" s="1"/>
  <c r="GU60" i="7"/>
  <c r="GV60" i="7" s="1"/>
  <c r="GU61" i="7"/>
  <c r="GV61" i="7" s="1"/>
  <c r="GU62" i="7"/>
  <c r="GV62" i="7" s="1"/>
  <c r="GO57" i="7"/>
  <c r="GP57" i="7" s="1"/>
  <c r="GO58" i="7"/>
  <c r="GP58" i="7" s="1"/>
  <c r="GO59" i="7"/>
  <c r="GP59" i="7" s="1"/>
  <c r="GI57" i="7"/>
  <c r="GJ57" i="7" s="1"/>
  <c r="GI58" i="7"/>
  <c r="GJ58" i="7" s="1"/>
  <c r="GI59" i="7"/>
  <c r="GJ59" i="7" s="1"/>
  <c r="GC57" i="7"/>
  <c r="GD57" i="7" s="1"/>
  <c r="GC58" i="7"/>
  <c r="GD58" i="7" s="1"/>
  <c r="GC59" i="7"/>
  <c r="GD59" i="7" s="1"/>
  <c r="FW57" i="7"/>
  <c r="FX57" i="7" s="1"/>
  <c r="FW58" i="7"/>
  <c r="FX58" i="7" s="1"/>
  <c r="FW59" i="7"/>
  <c r="FX59" i="7" s="1"/>
  <c r="FQ57" i="7"/>
  <c r="FR57" i="7" s="1"/>
  <c r="FQ58" i="7"/>
  <c r="FR58" i="7" s="1"/>
  <c r="FQ59" i="7"/>
  <c r="FR59" i="7" s="1"/>
  <c r="FQ60" i="7"/>
  <c r="FR60" i="7" s="1"/>
  <c r="FQ61" i="7"/>
  <c r="FR61" i="7" s="1"/>
  <c r="FQ62" i="7"/>
  <c r="FR62" i="7" s="1"/>
  <c r="FK57" i="7"/>
  <c r="FL57" i="7" s="1"/>
  <c r="FK58" i="7"/>
  <c r="FL58" i="7" s="1"/>
  <c r="FK59" i="7"/>
  <c r="FL59" i="7" s="1"/>
  <c r="FK60" i="7"/>
  <c r="FL60" i="7" s="1"/>
  <c r="FK61" i="7"/>
  <c r="FL61" i="7" s="1"/>
  <c r="FK62" i="7"/>
  <c r="FL62" i="7" s="1"/>
  <c r="FE57" i="7"/>
  <c r="FF57" i="7" s="1"/>
  <c r="FE58" i="7"/>
  <c r="FF58" i="7" s="1"/>
  <c r="FE59" i="7"/>
  <c r="FF59" i="7" s="1"/>
  <c r="FE60" i="7"/>
  <c r="FF60" i="7" s="1"/>
  <c r="FE61" i="7"/>
  <c r="FF61" i="7" s="1"/>
  <c r="FE62" i="7"/>
  <c r="FF62" i="7" s="1"/>
  <c r="EY57" i="7"/>
  <c r="EZ57" i="7" s="1"/>
  <c r="EY58" i="7"/>
  <c r="EZ58" i="7" s="1"/>
  <c r="EY59" i="7"/>
  <c r="EZ59" i="7" s="1"/>
  <c r="EY60" i="7"/>
  <c r="EZ60" i="7" s="1"/>
  <c r="EY61" i="7"/>
  <c r="EZ61" i="7" s="1"/>
  <c r="EY62" i="7"/>
  <c r="EZ62" i="7" s="1"/>
  <c r="ES57" i="7"/>
  <c r="ET57" i="7" s="1"/>
  <c r="ES58" i="7"/>
  <c r="ET58" i="7" s="1"/>
  <c r="ES59" i="7"/>
  <c r="ET59" i="7" s="1"/>
  <c r="ES60" i="7"/>
  <c r="ET60" i="7" s="1"/>
  <c r="ES61" i="7"/>
  <c r="ET61" i="7" s="1"/>
  <c r="ES62" i="7"/>
  <c r="ET62" i="7" s="1"/>
  <c r="EM57" i="7"/>
  <c r="EN57" i="7" s="1"/>
  <c r="EM58" i="7"/>
  <c r="EN58" i="7" s="1"/>
  <c r="EM59" i="7"/>
  <c r="EN59" i="7" s="1"/>
  <c r="EM60" i="7"/>
  <c r="EN60" i="7" s="1"/>
  <c r="EM61" i="7"/>
  <c r="EN61" i="7" s="1"/>
  <c r="EM62" i="7"/>
  <c r="EN62" i="7" s="1"/>
  <c r="EG57" i="7"/>
  <c r="EH57" i="7" s="1"/>
  <c r="EG58" i="7"/>
  <c r="EH58" i="7" s="1"/>
  <c r="EG59" i="7"/>
  <c r="EH59" i="7" s="1"/>
  <c r="EG60" i="7"/>
  <c r="EH60" i="7" s="1"/>
  <c r="EG61" i="7"/>
  <c r="EH61" i="7" s="1"/>
  <c r="EG62" i="7"/>
  <c r="EH62" i="7" s="1"/>
  <c r="EA57" i="7"/>
  <c r="EB57" i="7" s="1"/>
  <c r="EA58" i="7"/>
  <c r="EB58" i="7" s="1"/>
  <c r="EA59" i="7"/>
  <c r="EB59" i="7" s="1"/>
  <c r="EA60" i="7"/>
  <c r="EB60" i="7" s="1"/>
  <c r="EA61" i="7"/>
  <c r="EB61" i="7" s="1"/>
  <c r="EA62" i="7"/>
  <c r="EB62" i="7" s="1"/>
  <c r="DU57" i="7"/>
  <c r="DV57" i="7" s="1"/>
  <c r="DU58" i="7"/>
  <c r="DV58" i="7" s="1"/>
  <c r="DU59" i="7"/>
  <c r="DV59" i="7" s="1"/>
  <c r="DU60" i="7"/>
  <c r="DV60" i="7" s="1"/>
  <c r="DU61" i="7"/>
  <c r="DV61" i="7" s="1"/>
  <c r="DU62" i="7"/>
  <c r="DV62" i="7" s="1"/>
  <c r="DO57" i="7"/>
  <c r="DP57" i="7" s="1"/>
  <c r="DO58" i="7"/>
  <c r="DP58" i="7" s="1"/>
  <c r="DO59" i="7"/>
  <c r="DP59" i="7" s="1"/>
  <c r="DO60" i="7"/>
  <c r="DP60" i="7" s="1"/>
  <c r="DO61" i="7"/>
  <c r="DP61" i="7" s="1"/>
  <c r="DO62" i="7"/>
  <c r="DP62" i="7" s="1"/>
  <c r="DI57" i="7"/>
  <c r="DJ57" i="7" s="1"/>
  <c r="DI58" i="7"/>
  <c r="DJ58" i="7" s="1"/>
  <c r="DI59" i="7"/>
  <c r="DJ59" i="7" s="1"/>
  <c r="DI60" i="7"/>
  <c r="DJ60" i="7" s="1"/>
  <c r="DI61" i="7"/>
  <c r="DJ61" i="7" s="1"/>
  <c r="DI62" i="7"/>
  <c r="DJ62" i="7" s="1"/>
  <c r="DC57" i="7"/>
  <c r="DD57" i="7" s="1"/>
  <c r="DC58" i="7"/>
  <c r="DD58" i="7" s="1"/>
  <c r="DC59" i="7"/>
  <c r="DD59" i="7" s="1"/>
  <c r="DC60" i="7"/>
  <c r="DD60" i="7" s="1"/>
  <c r="DC61" i="7"/>
  <c r="DD61" i="7" s="1"/>
  <c r="DC62" i="7"/>
  <c r="DD62" i="7" s="1"/>
  <c r="CW57" i="7"/>
  <c r="CX57" i="7" s="1"/>
  <c r="CW58" i="7"/>
  <c r="CX58" i="7" s="1"/>
  <c r="CW59" i="7"/>
  <c r="CX59" i="7" s="1"/>
  <c r="CW60" i="7"/>
  <c r="CX60" i="7" s="1"/>
  <c r="CW61" i="7"/>
  <c r="CX61" i="7" s="1"/>
  <c r="CW62" i="7"/>
  <c r="CX62" i="7" s="1"/>
  <c r="CQ57" i="7"/>
  <c r="CR57" i="7" s="1"/>
  <c r="CQ58" i="7"/>
  <c r="CR58" i="7" s="1"/>
  <c r="CQ59" i="7"/>
  <c r="CR59" i="7" s="1"/>
  <c r="CQ60" i="7"/>
  <c r="CR60" i="7" s="1"/>
  <c r="CQ61" i="7"/>
  <c r="CR61" i="7" s="1"/>
  <c r="CQ62" i="7"/>
  <c r="CR62" i="7" s="1"/>
  <c r="CK57" i="7"/>
  <c r="CL57" i="7" s="1"/>
  <c r="CK60" i="7"/>
  <c r="CL60" i="7" s="1"/>
  <c r="CK61" i="7"/>
  <c r="CL61" i="7" s="1"/>
  <c r="CE57" i="7"/>
  <c r="CF57" i="7" s="1"/>
  <c r="CE60" i="7"/>
  <c r="CF60" i="7" s="1"/>
  <c r="CE61" i="7"/>
  <c r="CF61" i="7" s="1"/>
  <c r="BY57" i="7"/>
  <c r="BZ57" i="7" s="1"/>
  <c r="BY60" i="7"/>
  <c r="BZ60" i="7" s="1"/>
  <c r="BY61" i="7"/>
  <c r="BZ61" i="7" s="1"/>
  <c r="BS57" i="7"/>
  <c r="BT57" i="7" s="1"/>
  <c r="BS60" i="7"/>
  <c r="BT60" i="7" s="1"/>
  <c r="BS61" i="7"/>
  <c r="BT61" i="7" s="1"/>
  <c r="BM57" i="7"/>
  <c r="BN57" i="7" s="1"/>
  <c r="BM60" i="7"/>
  <c r="BN60" i="7" s="1"/>
  <c r="BM61" i="7"/>
  <c r="BN61" i="7" s="1"/>
  <c r="BG57" i="7"/>
  <c r="BH57" i="7" s="1"/>
  <c r="BG60" i="7"/>
  <c r="BH60" i="7" s="1"/>
  <c r="BG61" i="7"/>
  <c r="BH61" i="7" s="1"/>
  <c r="BA57" i="7"/>
  <c r="BB57" i="7" s="1"/>
  <c r="BA60" i="7"/>
  <c r="BB60" i="7" s="1"/>
  <c r="BA61" i="7"/>
  <c r="BB61" i="7" s="1"/>
  <c r="AU57" i="7"/>
  <c r="AV57" i="7" s="1"/>
  <c r="AU60" i="7"/>
  <c r="AV60" i="7" s="1"/>
  <c r="AU61" i="7"/>
  <c r="AV61" i="7" s="1"/>
  <c r="AO57" i="7"/>
  <c r="AP57" i="7" s="1"/>
  <c r="AO59" i="7"/>
  <c r="AP59" i="7" s="1"/>
  <c r="AO60" i="7"/>
  <c r="AP60" i="7" s="1"/>
  <c r="AO61" i="7"/>
  <c r="AP61" i="7" s="1"/>
  <c r="AO62" i="7"/>
  <c r="AP62" i="7" s="1"/>
  <c r="AI57" i="7"/>
  <c r="AJ57" i="7" s="1"/>
  <c r="AI59" i="7"/>
  <c r="AJ59" i="7" s="1"/>
  <c r="AI60" i="7"/>
  <c r="AJ60" i="7" s="1"/>
  <c r="AI61" i="7"/>
  <c r="AJ61" i="7" s="1"/>
  <c r="AI62" i="7"/>
  <c r="AJ62" i="7" s="1"/>
  <c r="AC57" i="7"/>
  <c r="AD57" i="7" s="1"/>
  <c r="AC58" i="7"/>
  <c r="AD58" i="7" s="1"/>
  <c r="AC59" i="7"/>
  <c r="AD59" i="7" s="1"/>
  <c r="AC60" i="7"/>
  <c r="AD60" i="7" s="1"/>
  <c r="AC61" i="7"/>
  <c r="AD61" i="7" s="1"/>
  <c r="AC62" i="7"/>
  <c r="AD62" i="7" s="1"/>
  <c r="W57" i="7"/>
  <c r="X57" i="7" s="1"/>
  <c r="W58" i="7"/>
  <c r="X58" i="7" s="1"/>
  <c r="W59" i="7"/>
  <c r="X59" i="7" s="1"/>
  <c r="W60" i="7"/>
  <c r="X60" i="7" s="1"/>
  <c r="W61" i="7"/>
  <c r="X61" i="7" s="1"/>
  <c r="W62" i="7"/>
  <c r="X62" i="7" s="1"/>
  <c r="Q57" i="7"/>
  <c r="R57" i="7" s="1"/>
  <c r="Q58" i="7"/>
  <c r="R58" i="7" s="1"/>
  <c r="Q59" i="7"/>
  <c r="R59" i="7" s="1"/>
  <c r="Q60" i="7"/>
  <c r="R60" i="7" s="1"/>
  <c r="Q61" i="7"/>
  <c r="R61" i="7" s="1"/>
  <c r="Q62" i="7"/>
  <c r="R62" i="7" s="1"/>
  <c r="K62" i="7"/>
  <c r="L62" i="7" s="1"/>
  <c r="K57" i="7"/>
  <c r="L57" i="7" s="1"/>
  <c r="K58" i="7"/>
  <c r="L58" i="7" s="1"/>
  <c r="K59" i="7"/>
  <c r="L59" i="7" s="1"/>
  <c r="K60" i="7"/>
  <c r="L60" i="7" s="1"/>
  <c r="K61" i="7"/>
  <c r="L61" i="7" s="1"/>
  <c r="E57" i="7"/>
  <c r="F57" i="7" s="1"/>
  <c r="E58" i="7"/>
  <c r="F58" i="7" s="1"/>
  <c r="E59" i="7"/>
  <c r="F59" i="7" s="1"/>
  <c r="E60" i="7"/>
  <c r="F60" i="7" s="1"/>
  <c r="E61" i="7"/>
  <c r="F61" i="7" s="1"/>
  <c r="E62" i="7"/>
  <c r="F62" i="7" s="1"/>
  <c r="IO6" i="7" l="1"/>
  <c r="IO7" i="7"/>
  <c r="IO8" i="7"/>
  <c r="IO9" i="7"/>
  <c r="IO10" i="7"/>
  <c r="IO11" i="7"/>
  <c r="IO12" i="7"/>
  <c r="IO13" i="7"/>
  <c r="IO14" i="7"/>
  <c r="IO15" i="7"/>
  <c r="IO16" i="7"/>
  <c r="IO17" i="7"/>
  <c r="IO18" i="7"/>
  <c r="IO19" i="7"/>
  <c r="IO20" i="7"/>
  <c r="IO21" i="7"/>
  <c r="IO22" i="7"/>
  <c r="IO23" i="7"/>
  <c r="IO24" i="7"/>
  <c r="IO25" i="7"/>
  <c r="IO26" i="7"/>
  <c r="IO27" i="7"/>
  <c r="IO28" i="7"/>
  <c r="IO29" i="7"/>
  <c r="IO30" i="7"/>
  <c r="IO31" i="7"/>
  <c r="IO32" i="7"/>
  <c r="IO33" i="7"/>
  <c r="IO34" i="7"/>
  <c r="IO35" i="7"/>
  <c r="IO36" i="7"/>
  <c r="IO37" i="7"/>
  <c r="IO38" i="7"/>
  <c r="IO39" i="7"/>
  <c r="IO40" i="7"/>
  <c r="IO41" i="7"/>
  <c r="IO42" i="7"/>
  <c r="IO43" i="7"/>
  <c r="IO44" i="7"/>
  <c r="IO45" i="7"/>
  <c r="IO46" i="7"/>
  <c r="IO47" i="7"/>
  <c r="IO48" i="7"/>
  <c r="IO49" i="7"/>
  <c r="IO50" i="7"/>
  <c r="IO51" i="7"/>
  <c r="IO52" i="7"/>
  <c r="IO53" i="7"/>
  <c r="IO54" i="7"/>
  <c r="IO55" i="7"/>
  <c r="IO56" i="7"/>
  <c r="IO57" i="7"/>
  <c r="IO58" i="7"/>
  <c r="IO59" i="7"/>
  <c r="IO60" i="7"/>
  <c r="IO61" i="7"/>
  <c r="IO62" i="7"/>
  <c r="IO5" i="7"/>
  <c r="FT63" i="7"/>
  <c r="IQ41" i="7" l="1"/>
  <c r="IQ40" i="7"/>
  <c r="IQ15" i="7"/>
  <c r="IQ26" i="7"/>
  <c r="IQ49" i="7"/>
  <c r="IQ35" i="7"/>
  <c r="IQ23" i="7"/>
  <c r="IQ11" i="7"/>
  <c r="IQ17" i="7"/>
  <c r="IQ28" i="7"/>
  <c r="IQ48" i="7"/>
  <c r="IQ46" i="7"/>
  <c r="IQ34" i="7"/>
  <c r="IQ22" i="7"/>
  <c r="IQ10" i="7"/>
  <c r="IQ29" i="7"/>
  <c r="IQ14" i="7"/>
  <c r="IQ45" i="7"/>
  <c r="IQ33" i="7"/>
  <c r="IQ21" i="7"/>
  <c r="IQ9" i="7"/>
  <c r="IQ39" i="7"/>
  <c r="IQ13" i="7"/>
  <c r="IQ36" i="7"/>
  <c r="IQ56" i="7"/>
  <c r="IQ20" i="7"/>
  <c r="IQ8" i="7"/>
  <c r="IQ53" i="7"/>
  <c r="IQ16" i="7"/>
  <c r="IQ27" i="7"/>
  <c r="IQ38" i="7"/>
  <c r="IQ37" i="7"/>
  <c r="IQ12" i="7"/>
  <c r="IQ47" i="7"/>
  <c r="IQ32" i="7"/>
  <c r="IQ55" i="7"/>
  <c r="IQ43" i="7"/>
  <c r="IQ31" i="7"/>
  <c r="IQ19" i="7"/>
  <c r="IQ7" i="7"/>
  <c r="IQ52" i="7"/>
  <c r="IQ51" i="7"/>
  <c r="IQ50" i="7"/>
  <c r="IQ25" i="7"/>
  <c r="IQ24" i="7"/>
  <c r="IQ44" i="7"/>
  <c r="IQ54" i="7"/>
  <c r="IQ42" i="7"/>
  <c r="IQ30" i="7"/>
  <c r="IQ18" i="7"/>
  <c r="IQ6" i="7"/>
  <c r="IP63" i="7" l="1"/>
  <c r="IQ5" i="7"/>
  <c r="IL65" i="7"/>
  <c r="IF65" i="7"/>
  <c r="HZ65" i="7"/>
  <c r="HT65" i="7"/>
  <c r="HN65" i="7"/>
  <c r="HH65" i="7"/>
  <c r="HB65" i="7"/>
  <c r="GV65" i="7"/>
  <c r="GP65" i="7"/>
  <c r="GJ65" i="7"/>
  <c r="GD65" i="7"/>
  <c r="FX65" i="7"/>
  <c r="FR65" i="7"/>
  <c r="FL65" i="7"/>
  <c r="FF65" i="7"/>
  <c r="EZ65" i="7"/>
  <c r="ET65" i="7"/>
  <c r="EN65" i="7"/>
  <c r="EH65" i="7"/>
  <c r="EB65" i="7"/>
  <c r="DV65" i="7"/>
  <c r="DP65" i="7"/>
  <c r="DJ65" i="7"/>
  <c r="DD65" i="7"/>
  <c r="CX65" i="7"/>
  <c r="CR65" i="7"/>
  <c r="CL65" i="7"/>
  <c r="CF65" i="7"/>
  <c r="BZ65" i="7"/>
  <c r="BT65" i="7"/>
  <c r="BN65" i="7"/>
  <c r="BH65" i="7"/>
  <c r="BB65" i="7"/>
  <c r="AV65" i="7"/>
  <c r="AP65" i="7"/>
  <c r="AJ65" i="7"/>
  <c r="AD65" i="7"/>
  <c r="X65" i="7"/>
  <c r="R65" i="7"/>
  <c r="L65" i="7"/>
  <c r="F65" i="7"/>
  <c r="H42" i="11"/>
  <c r="I42" i="11" s="1"/>
  <c r="H41" i="11"/>
  <c r="I41" i="11" s="1"/>
  <c r="H40" i="11"/>
  <c r="I40" i="11" s="1"/>
  <c r="H39" i="11"/>
  <c r="I39" i="11" s="1"/>
  <c r="H38" i="11"/>
  <c r="I38" i="11" s="1"/>
  <c r="H37" i="11"/>
  <c r="I37" i="11" s="1"/>
  <c r="H35" i="11"/>
  <c r="H34" i="11"/>
  <c r="I34" i="11" s="1"/>
  <c r="H30" i="11"/>
  <c r="I30" i="11" s="1"/>
  <c r="H27" i="11"/>
  <c r="H26" i="11"/>
  <c r="I26" i="11" s="1"/>
  <c r="H24" i="11"/>
  <c r="I24" i="11" s="1"/>
  <c r="H22" i="11"/>
  <c r="H20" i="11"/>
  <c r="I20" i="11" s="1"/>
  <c r="H19" i="11"/>
  <c r="I19" i="11" s="1"/>
  <c r="H18" i="11"/>
  <c r="I18" i="11" s="1"/>
  <c r="H11" i="11"/>
  <c r="I11" i="11" s="1"/>
  <c r="H10" i="11"/>
  <c r="H8" i="11"/>
  <c r="I8" i="11" s="1"/>
  <c r="H6" i="11"/>
  <c r="I6" i="11" s="1"/>
  <c r="H3" i="11"/>
  <c r="I3" i="11" s="1"/>
  <c r="H4" i="11"/>
  <c r="H5" i="11"/>
  <c r="H7" i="11"/>
  <c r="H9" i="11"/>
  <c r="H12" i="11"/>
  <c r="H13" i="11"/>
  <c r="H14" i="11"/>
  <c r="H15" i="11"/>
  <c r="I15" i="11" s="1"/>
  <c r="H16" i="11"/>
  <c r="H17" i="11"/>
  <c r="I17" i="11" s="1"/>
  <c r="H21" i="11"/>
  <c r="I21" i="11" s="1"/>
  <c r="H23" i="11"/>
  <c r="H25" i="11"/>
  <c r="H28" i="11"/>
  <c r="H29" i="11"/>
  <c r="H31" i="11"/>
  <c r="H32" i="11"/>
  <c r="H33" i="11"/>
  <c r="H36" i="11"/>
  <c r="I36" i="11" s="1"/>
  <c r="H43" i="11"/>
  <c r="R4" i="12"/>
  <c r="O11" i="12"/>
  <c r="N11" i="12"/>
  <c r="N10" i="12"/>
  <c r="O7" i="12"/>
  <c r="N7" i="12"/>
  <c r="O6" i="12"/>
  <c r="N6" i="12"/>
  <c r="L11" i="12"/>
  <c r="K11" i="12"/>
  <c r="K10" i="12"/>
  <c r="L8" i="12"/>
  <c r="K8" i="12"/>
  <c r="L7" i="12"/>
  <c r="K7" i="12"/>
  <c r="L6" i="12"/>
  <c r="H11" i="12"/>
  <c r="H10" i="12"/>
  <c r="I9" i="12"/>
  <c r="I8" i="12"/>
  <c r="H8" i="12"/>
  <c r="I7" i="12"/>
  <c r="I5" i="12"/>
  <c r="H5" i="12"/>
  <c r="H4" i="12"/>
  <c r="E5" i="12"/>
  <c r="F5" i="12"/>
  <c r="F6" i="12"/>
  <c r="E7" i="12"/>
  <c r="E8" i="12"/>
  <c r="F8" i="12"/>
  <c r="E9" i="12"/>
  <c r="F11" i="12"/>
  <c r="F4" i="12"/>
  <c r="E4" i="12"/>
  <c r="B13" i="12"/>
  <c r="P12" i="12"/>
  <c r="R12" i="12" s="1"/>
  <c r="M12" i="12"/>
  <c r="O12" i="12" s="1"/>
  <c r="J12" i="12"/>
  <c r="L12" i="12" s="1"/>
  <c r="G12" i="12"/>
  <c r="H12" i="12" s="1"/>
  <c r="D12" i="12"/>
  <c r="E12" i="12" s="1"/>
  <c r="P11" i="12"/>
  <c r="R11" i="12" s="1"/>
  <c r="M11" i="12"/>
  <c r="J11" i="12"/>
  <c r="G11" i="12"/>
  <c r="I11" i="12" s="1"/>
  <c r="D11" i="12"/>
  <c r="E11" i="12" s="1"/>
  <c r="P10" i="12"/>
  <c r="R10" i="12" s="1"/>
  <c r="M10" i="12"/>
  <c r="O10" i="12" s="1"/>
  <c r="J10" i="12"/>
  <c r="L10" i="12" s="1"/>
  <c r="G10" i="12"/>
  <c r="I10" i="12" s="1"/>
  <c r="D10" i="12"/>
  <c r="E10" i="12" s="1"/>
  <c r="P9" i="12"/>
  <c r="Q9" i="12" s="1"/>
  <c r="M9" i="12"/>
  <c r="O9" i="12" s="1"/>
  <c r="J9" i="12"/>
  <c r="L9" i="12" s="1"/>
  <c r="G9" i="12"/>
  <c r="H9" i="12" s="1"/>
  <c r="D9" i="12"/>
  <c r="F9" i="12" s="1"/>
  <c r="P8" i="12"/>
  <c r="R8" i="12" s="1"/>
  <c r="M8" i="12"/>
  <c r="O8" i="12" s="1"/>
  <c r="J8" i="12"/>
  <c r="G8" i="12"/>
  <c r="D8" i="12"/>
  <c r="P7" i="12"/>
  <c r="R7" i="12" s="1"/>
  <c r="M7" i="12"/>
  <c r="J7" i="12"/>
  <c r="G7" i="12"/>
  <c r="H7" i="12" s="1"/>
  <c r="D7" i="12"/>
  <c r="F7" i="12" s="1"/>
  <c r="P6" i="12"/>
  <c r="R6" i="12" s="1"/>
  <c r="M6" i="12"/>
  <c r="J6" i="12"/>
  <c r="K6" i="12" s="1"/>
  <c r="G6" i="12"/>
  <c r="I6" i="12" s="1"/>
  <c r="D6" i="12"/>
  <c r="E6" i="12" s="1"/>
  <c r="P5" i="12"/>
  <c r="R5" i="12" s="1"/>
  <c r="M5" i="12"/>
  <c r="O5" i="12" s="1"/>
  <c r="J5" i="12"/>
  <c r="L5" i="12" s="1"/>
  <c r="G5" i="12"/>
  <c r="D5" i="12"/>
  <c r="P4" i="12"/>
  <c r="Q4" i="12" s="1"/>
  <c r="M4" i="12"/>
  <c r="O4" i="12" s="1"/>
  <c r="J4" i="12"/>
  <c r="L4" i="12" s="1"/>
  <c r="G4" i="12"/>
  <c r="I4" i="12" s="1"/>
  <c r="D4" i="12"/>
  <c r="I12" i="11"/>
  <c r="I13" i="11"/>
  <c r="I14" i="11"/>
  <c r="I16" i="11"/>
  <c r="I27" i="11"/>
  <c r="I28" i="11"/>
  <c r="I29" i="11"/>
  <c r="I31" i="11"/>
  <c r="I32" i="11"/>
  <c r="I43" i="11"/>
  <c r="I4" i="11"/>
  <c r="I5" i="11"/>
  <c r="I7" i="11"/>
  <c r="I9" i="11"/>
  <c r="I10" i="11"/>
  <c r="I22" i="11"/>
  <c r="I23" i="11"/>
  <c r="I25" i="11"/>
  <c r="I33" i="11"/>
  <c r="I35" i="11"/>
  <c r="IQ63" i="7" l="1"/>
  <c r="JD32" i="7" s="1"/>
  <c r="FX66" i="7"/>
  <c r="R9" i="12"/>
  <c r="F12" i="12"/>
  <c r="I12" i="12"/>
  <c r="Q10" i="12"/>
  <c r="N8" i="12"/>
  <c r="Q11" i="12"/>
  <c r="K4" i="12"/>
  <c r="K12" i="12"/>
  <c r="F10" i="12"/>
  <c r="H6" i="12"/>
  <c r="K5" i="12"/>
  <c r="N4" i="12"/>
  <c r="N12" i="12"/>
  <c r="N5" i="12"/>
  <c r="Q12" i="12"/>
  <c r="Q5" i="12"/>
  <c r="Q6" i="12"/>
  <c r="K9" i="12"/>
  <c r="Q7" i="12"/>
  <c r="N9" i="12"/>
  <c r="Q8" i="12"/>
  <c r="IH63" i="7"/>
  <c r="IL66" i="7" s="1"/>
  <c r="E44" i="11"/>
  <c r="D44" i="11"/>
  <c r="JD18" i="7" l="1"/>
  <c r="JD55" i="7"/>
  <c r="JD19" i="7"/>
  <c r="JD20" i="7"/>
  <c r="JD35" i="7"/>
  <c r="JD39" i="7"/>
  <c r="JD17" i="7"/>
  <c r="JD53" i="7"/>
  <c r="IR63" i="7"/>
  <c r="JD57" i="7"/>
  <c r="JD29" i="7"/>
  <c r="JD24" i="7"/>
  <c r="JD51" i="7"/>
  <c r="JD54" i="7"/>
  <c r="JD62" i="7"/>
  <c r="JD41" i="7"/>
  <c r="JD8" i="7"/>
  <c r="JD58" i="7"/>
  <c r="JD47" i="7"/>
  <c r="JD37" i="7"/>
  <c r="JD59" i="7"/>
  <c r="JD48" i="7"/>
  <c r="JD10" i="7"/>
  <c r="JD26" i="7"/>
  <c r="JD43" i="7"/>
  <c r="JD27" i="7"/>
  <c r="JD38" i="7"/>
  <c r="JD36" i="7"/>
  <c r="JD11" i="7"/>
  <c r="JD13" i="7"/>
  <c r="JD44" i="7"/>
  <c r="JD60" i="7"/>
  <c r="JD15" i="7"/>
  <c r="JD25" i="7"/>
  <c r="JD5" i="7"/>
  <c r="JD7" i="7"/>
  <c r="JD45" i="7"/>
  <c r="JD21" i="7"/>
  <c r="JD40" i="7"/>
  <c r="JD49" i="7"/>
  <c r="JD33" i="7"/>
  <c r="JD46" i="7"/>
  <c r="JD12" i="7"/>
  <c r="JD61" i="7"/>
  <c r="JD23" i="7"/>
  <c r="JD16" i="7"/>
  <c r="JD9" i="7"/>
  <c r="JD22" i="7"/>
  <c r="JD14" i="7"/>
  <c r="JD31" i="7"/>
  <c r="JD42" i="7"/>
  <c r="JD56" i="7"/>
  <c r="JD6" i="7"/>
  <c r="JD34" i="7"/>
  <c r="JD30" i="7"/>
  <c r="JD52" i="7"/>
  <c r="JD28" i="7"/>
  <c r="JD50" i="7"/>
  <c r="FU52" i="7"/>
  <c r="FU40" i="7"/>
  <c r="FV40" i="7" s="1"/>
  <c r="FU28" i="7"/>
  <c r="FV28" i="7" s="1"/>
  <c r="FW28" i="7" s="1"/>
  <c r="FU16" i="7"/>
  <c r="FV16" i="7" s="1"/>
  <c r="FU51" i="7"/>
  <c r="FV51" i="7" s="1"/>
  <c r="FW51" i="7" s="1"/>
  <c r="FU39" i="7"/>
  <c r="FV39" i="7" s="1"/>
  <c r="FU27" i="7"/>
  <c r="FV27" i="7" s="1"/>
  <c r="FW27" i="7" s="1"/>
  <c r="FU15" i="7"/>
  <c r="FV15" i="7" s="1"/>
  <c r="FU62" i="7"/>
  <c r="FV62" i="7" s="1"/>
  <c r="FW62" i="7" s="1"/>
  <c r="FU50" i="7"/>
  <c r="FV50" i="7" s="1"/>
  <c r="FU38" i="7"/>
  <c r="FV38" i="7" s="1"/>
  <c r="FW38" i="7" s="1"/>
  <c r="FU26" i="7"/>
  <c r="FV26" i="7" s="1"/>
  <c r="FW26" i="7" s="1"/>
  <c r="FU14" i="7"/>
  <c r="FV14" i="7" s="1"/>
  <c r="FU61" i="7"/>
  <c r="FV61" i="7" s="1"/>
  <c r="FW61" i="7" s="1"/>
  <c r="FU46" i="7"/>
  <c r="FV46" i="7" s="1"/>
  <c r="FU31" i="7"/>
  <c r="FV31" i="7" s="1"/>
  <c r="FW31" i="7" s="1"/>
  <c r="FU13" i="7"/>
  <c r="FV13" i="7" s="1"/>
  <c r="FU60" i="7"/>
  <c r="FV60" i="7" s="1"/>
  <c r="FW60" i="7" s="1"/>
  <c r="FU45" i="7"/>
  <c r="FV45" i="7" s="1"/>
  <c r="FW45" i="7" s="1"/>
  <c r="FU30" i="7"/>
  <c r="FV30" i="7" s="1"/>
  <c r="FU12" i="7"/>
  <c r="FV12" i="7" s="1"/>
  <c r="FW12" i="7" s="1"/>
  <c r="FU59" i="7"/>
  <c r="FV59" i="7" s="1"/>
  <c r="FY59" i="7" s="1"/>
  <c r="FU44" i="7"/>
  <c r="FV44" i="7" s="1"/>
  <c r="FW44" i="7" s="1"/>
  <c r="FU29" i="7"/>
  <c r="FV29" i="7" s="1"/>
  <c r="FW29" i="7" s="1"/>
  <c r="FU11" i="7"/>
  <c r="FV11" i="7" s="1"/>
  <c r="FW11" i="7" s="1"/>
  <c r="FU43" i="7"/>
  <c r="FV43" i="7" s="1"/>
  <c r="FW43" i="7" s="1"/>
  <c r="FU22" i="7"/>
  <c r="FV22" i="7" s="1"/>
  <c r="FW22" i="7" s="1"/>
  <c r="FU42" i="7"/>
  <c r="FV42" i="7" s="1"/>
  <c r="FW42" i="7" s="1"/>
  <c r="FU21" i="7"/>
  <c r="FV21" i="7" s="1"/>
  <c r="FW21" i="7" s="1"/>
  <c r="FU41" i="7"/>
  <c r="FV41" i="7" s="1"/>
  <c r="FU20" i="7"/>
  <c r="FV20" i="7" s="1"/>
  <c r="FU48" i="7"/>
  <c r="FV48" i="7" s="1"/>
  <c r="FW48" i="7" s="1"/>
  <c r="FU18" i="7"/>
  <c r="FV18" i="7" s="1"/>
  <c r="FW18" i="7" s="1"/>
  <c r="FU47" i="7"/>
  <c r="FV47" i="7" s="1"/>
  <c r="FW47" i="7" s="1"/>
  <c r="FU17" i="7"/>
  <c r="FV17" i="7" s="1"/>
  <c r="FU37" i="7"/>
  <c r="FV37" i="7" s="1"/>
  <c r="FW37" i="7" s="1"/>
  <c r="FU10" i="7"/>
  <c r="FV10" i="7" s="1"/>
  <c r="FW10" i="7" s="1"/>
  <c r="FU36" i="7"/>
  <c r="FV36" i="7" s="1"/>
  <c r="FW36" i="7" s="1"/>
  <c r="FU9" i="7"/>
  <c r="FU35" i="7"/>
  <c r="FV35" i="7" s="1"/>
  <c r="FW35" i="7" s="1"/>
  <c r="FU8" i="7"/>
  <c r="FV8" i="7" s="1"/>
  <c r="FW8" i="7" s="1"/>
  <c r="FU58" i="7"/>
  <c r="FV58" i="7" s="1"/>
  <c r="FY58" i="7" s="1"/>
  <c r="FU34" i="7"/>
  <c r="FV34" i="7" s="1"/>
  <c r="FW34" i="7" s="1"/>
  <c r="FU7" i="7"/>
  <c r="FU57" i="7"/>
  <c r="FV57" i="7" s="1"/>
  <c r="FY57" i="7" s="1"/>
  <c r="FU33" i="7"/>
  <c r="FV33" i="7" s="1"/>
  <c r="FW33" i="7" s="1"/>
  <c r="FU6" i="7"/>
  <c r="FV6" i="7" s="1"/>
  <c r="FU56" i="7"/>
  <c r="FV56" i="7" s="1"/>
  <c r="FU32" i="7"/>
  <c r="FV32" i="7" s="1"/>
  <c r="FU5" i="7"/>
  <c r="FV5" i="7" s="1"/>
  <c r="FW5" i="7" s="1"/>
  <c r="FU55" i="7"/>
  <c r="FV55" i="7" s="1"/>
  <c r="FW55" i="7" s="1"/>
  <c r="FU54" i="7"/>
  <c r="FV54" i="7" s="1"/>
  <c r="FW54" i="7" s="1"/>
  <c r="FU53" i="7"/>
  <c r="FV53" i="7" s="1"/>
  <c r="FW53" i="7" s="1"/>
  <c r="FU49" i="7"/>
  <c r="FV49" i="7" s="1"/>
  <c r="FW49" i="7" s="1"/>
  <c r="FU19" i="7"/>
  <c r="FV19" i="7" s="1"/>
  <c r="FW19" i="7" s="1"/>
  <c r="FU25" i="7"/>
  <c r="FV25" i="7" s="1"/>
  <c r="FU24" i="7"/>
  <c r="FV24" i="7" s="1"/>
  <c r="FW24" i="7" s="1"/>
  <c r="FU23" i="7"/>
  <c r="FV23" i="7" s="1"/>
  <c r="FW23" i="7" s="1"/>
  <c r="II5" i="7"/>
  <c r="II51" i="7"/>
  <c r="IJ51" i="7" s="1"/>
  <c r="IK51" i="7" s="1"/>
  <c r="II39" i="7"/>
  <c r="IJ39" i="7" s="1"/>
  <c r="IK39" i="7" s="1"/>
  <c r="II27" i="7"/>
  <c r="IJ27" i="7" s="1"/>
  <c r="IK27" i="7" s="1"/>
  <c r="II15" i="7"/>
  <c r="IJ15" i="7" s="1"/>
  <c r="II62" i="7"/>
  <c r="IJ62" i="7" s="1"/>
  <c r="IM62" i="7" s="1"/>
  <c r="II50" i="7"/>
  <c r="IJ50" i="7" s="1"/>
  <c r="II38" i="7"/>
  <c r="IJ38" i="7" s="1"/>
  <c r="IK38" i="7" s="1"/>
  <c r="II26" i="7"/>
  <c r="IJ26" i="7" s="1"/>
  <c r="IK26" i="7" s="1"/>
  <c r="II14" i="7"/>
  <c r="IJ14" i="7" s="1"/>
  <c r="II61" i="7"/>
  <c r="IJ61" i="7" s="1"/>
  <c r="IM61" i="7" s="1"/>
  <c r="II49" i="7"/>
  <c r="IJ49" i="7" s="1"/>
  <c r="IK49" i="7" s="1"/>
  <c r="II37" i="7"/>
  <c r="IJ37" i="7" s="1"/>
  <c r="IK37" i="7" s="1"/>
  <c r="II25" i="7"/>
  <c r="IJ25" i="7" s="1"/>
  <c r="IK25" i="7" s="1"/>
  <c r="II13" i="7"/>
  <c r="IJ13" i="7" s="1"/>
  <c r="IK13" i="7" s="1"/>
  <c r="II60" i="7"/>
  <c r="IJ60" i="7" s="1"/>
  <c r="IM60" i="7" s="1"/>
  <c r="II59" i="7"/>
  <c r="IJ59" i="7" s="1"/>
  <c r="IM59" i="7" s="1"/>
  <c r="II58" i="7"/>
  <c r="IJ58" i="7" s="1"/>
  <c r="IM58" i="7" s="1"/>
  <c r="II52" i="7"/>
  <c r="IJ52" i="7" s="1"/>
  <c r="II40" i="7"/>
  <c r="IJ40" i="7" s="1"/>
  <c r="II28" i="7"/>
  <c r="IJ28" i="7" s="1"/>
  <c r="IK28" i="7" s="1"/>
  <c r="II16" i="7"/>
  <c r="IJ16" i="7" s="1"/>
  <c r="II57" i="7"/>
  <c r="II41" i="7"/>
  <c r="IJ41" i="7" s="1"/>
  <c r="II21" i="7"/>
  <c r="IJ21" i="7" s="1"/>
  <c r="IK21" i="7" s="1"/>
  <c r="II56" i="7"/>
  <c r="IJ56" i="7" s="1"/>
  <c r="II36" i="7"/>
  <c r="IJ36" i="7" s="1"/>
  <c r="IK36" i="7" s="1"/>
  <c r="II20" i="7"/>
  <c r="IJ20" i="7" s="1"/>
  <c r="II55" i="7"/>
  <c r="II35" i="7"/>
  <c r="IJ35" i="7" s="1"/>
  <c r="II19" i="7"/>
  <c r="IJ19" i="7" s="1"/>
  <c r="IK19" i="7" s="1"/>
  <c r="II54" i="7"/>
  <c r="IJ54" i="7" s="1"/>
  <c r="IK54" i="7" s="1"/>
  <c r="II34" i="7"/>
  <c r="IJ34" i="7" s="1"/>
  <c r="IK34" i="7" s="1"/>
  <c r="II18" i="7"/>
  <c r="II53" i="7"/>
  <c r="IJ53" i="7" s="1"/>
  <c r="IK53" i="7" s="1"/>
  <c r="II33" i="7"/>
  <c r="IJ33" i="7" s="1"/>
  <c r="IK33" i="7" s="1"/>
  <c r="II17" i="7"/>
  <c r="IJ17" i="7" s="1"/>
  <c r="II48" i="7"/>
  <c r="II32" i="7"/>
  <c r="IJ32" i="7" s="1"/>
  <c r="II12" i="7"/>
  <c r="IJ12" i="7" s="1"/>
  <c r="IK12" i="7" s="1"/>
  <c r="II47" i="7"/>
  <c r="II31" i="7"/>
  <c r="IJ31" i="7" s="1"/>
  <c r="IK31" i="7" s="1"/>
  <c r="II11" i="7"/>
  <c r="IJ11" i="7" s="1"/>
  <c r="IK11" i="7" s="1"/>
  <c r="II46" i="7"/>
  <c r="IJ46" i="7" s="1"/>
  <c r="IK46" i="7" s="1"/>
  <c r="II8" i="7"/>
  <c r="IJ8" i="7" s="1"/>
  <c r="II45" i="7"/>
  <c r="II7" i="7"/>
  <c r="IJ7" i="7" s="1"/>
  <c r="II44" i="7"/>
  <c r="IJ44" i="7" s="1"/>
  <c r="IK44" i="7" s="1"/>
  <c r="II6" i="7"/>
  <c r="IJ6" i="7" s="1"/>
  <c r="II43" i="7"/>
  <c r="IJ43" i="7" s="1"/>
  <c r="IK43" i="7" s="1"/>
  <c r="II42" i="7"/>
  <c r="IJ42" i="7" s="1"/>
  <c r="IK42" i="7" s="1"/>
  <c r="II30" i="7"/>
  <c r="IJ30" i="7" s="1"/>
  <c r="II29" i="7"/>
  <c r="II24" i="7"/>
  <c r="IJ24" i="7" s="1"/>
  <c r="IK24" i="7" s="1"/>
  <c r="II23" i="7"/>
  <c r="IJ23" i="7" s="1"/>
  <c r="II22" i="7"/>
  <c r="IJ22" i="7" s="1"/>
  <c r="IK22" i="7" s="1"/>
  <c r="II10" i="7"/>
  <c r="IJ10" i="7" s="1"/>
  <c r="II9" i="7"/>
  <c r="IK56" i="7" l="1"/>
  <c r="FW56" i="7"/>
  <c r="IK52" i="7"/>
  <c r="FW50" i="7"/>
  <c r="IK50" i="7"/>
  <c r="FW46" i="7"/>
  <c r="FW41" i="7"/>
  <c r="IK41" i="7"/>
  <c r="IK40" i="7"/>
  <c r="FW40" i="7"/>
  <c r="FW39" i="7"/>
  <c r="IK35" i="7"/>
  <c r="FW32" i="7"/>
  <c r="IK32" i="7"/>
  <c r="FW30" i="7"/>
  <c r="IK30" i="7"/>
  <c r="FW25" i="7"/>
  <c r="IK23" i="7"/>
  <c r="FW20" i="7"/>
  <c r="IK20" i="7"/>
  <c r="IK17" i="7"/>
  <c r="FW17" i="7"/>
  <c r="IK16" i="7"/>
  <c r="FW16" i="7"/>
  <c r="FW15" i="7"/>
  <c r="IK15" i="7"/>
  <c r="FW14" i="7"/>
  <c r="IK14" i="7"/>
  <c r="FW13" i="7"/>
  <c r="IK10" i="7"/>
  <c r="IK8" i="7"/>
  <c r="IK7" i="7"/>
  <c r="IK6" i="7"/>
  <c r="FW6" i="7"/>
  <c r="JD63" i="7"/>
  <c r="IS57" i="7"/>
  <c r="IS20" i="7"/>
  <c r="IS26" i="7"/>
  <c r="IS15" i="7"/>
  <c r="IS44" i="7"/>
  <c r="IS5" i="7"/>
  <c r="IS58" i="7"/>
  <c r="IS19" i="7"/>
  <c r="IS33" i="7"/>
  <c r="IS24" i="7"/>
  <c r="IS17" i="7"/>
  <c r="IS59" i="7"/>
  <c r="IS21" i="7"/>
  <c r="IS6" i="7"/>
  <c r="IS45" i="7"/>
  <c r="IS35" i="7"/>
  <c r="IS30" i="7"/>
  <c r="IS53" i="7"/>
  <c r="IS52" i="7"/>
  <c r="IS18" i="7"/>
  <c r="IS8" i="7"/>
  <c r="IS22" i="7"/>
  <c r="IS32" i="7"/>
  <c r="IS7" i="7"/>
  <c r="IS13" i="7"/>
  <c r="IS48" i="7"/>
  <c r="IS29" i="7"/>
  <c r="IS51" i="7"/>
  <c r="IS50" i="7"/>
  <c r="IS9" i="7"/>
  <c r="IS38" i="7"/>
  <c r="IS46" i="7"/>
  <c r="IS11" i="7"/>
  <c r="IS41" i="7"/>
  <c r="IS54" i="7"/>
  <c r="IS42" i="7"/>
  <c r="IS25" i="7"/>
  <c r="IS60" i="7"/>
  <c r="IS23" i="7"/>
  <c r="IS34" i="7"/>
  <c r="IS14" i="7"/>
  <c r="IS28" i="7"/>
  <c r="IS62" i="7"/>
  <c r="IS55" i="7"/>
  <c r="IS43" i="7"/>
  <c r="IS16" i="7"/>
  <c r="IS12" i="7"/>
  <c r="IS31" i="7"/>
  <c r="IS37" i="7"/>
  <c r="IS27" i="7"/>
  <c r="IS49" i="7"/>
  <c r="IS47" i="7"/>
  <c r="IS40" i="7"/>
  <c r="IS36" i="7"/>
  <c r="IS56" i="7"/>
  <c r="IS39" i="7"/>
  <c r="IS61" i="7"/>
  <c r="IS10" i="7"/>
  <c r="IJ5" i="7"/>
  <c r="IK5" i="7" s="1"/>
  <c r="IJ18" i="7"/>
  <c r="IK18" i="7" s="1"/>
  <c r="IJ9" i="7"/>
  <c r="IK9" i="7" s="1"/>
  <c r="FV7" i="7"/>
  <c r="FW7" i="7" s="1"/>
  <c r="IJ29" i="7"/>
  <c r="IK29" i="7" s="1"/>
  <c r="IJ47" i="7"/>
  <c r="IK47" i="7" s="1"/>
  <c r="IJ55" i="7"/>
  <c r="IK55" i="7" s="1"/>
  <c r="FV9" i="7"/>
  <c r="FW9" i="7" s="1"/>
  <c r="IJ48" i="7"/>
  <c r="IK48" i="7" s="1"/>
  <c r="IJ57" i="7"/>
  <c r="IK57" i="7" s="1"/>
  <c r="IJ45" i="7"/>
  <c r="IK45" i="7" s="1"/>
  <c r="FV52" i="7"/>
  <c r="FW52" i="7" s="1"/>
  <c r="B63" i="7"/>
  <c r="F66" i="7" s="1"/>
  <c r="H63" i="7"/>
  <c r="L66" i="7" s="1"/>
  <c r="N63" i="7"/>
  <c r="R66" i="7" s="1"/>
  <c r="T63" i="7"/>
  <c r="X66" i="7" s="1"/>
  <c r="Z63" i="7"/>
  <c r="AD66" i="7" s="1"/>
  <c r="AF63" i="7"/>
  <c r="AJ66" i="7" s="1"/>
  <c r="AL63" i="7"/>
  <c r="AP66" i="7" s="1"/>
  <c r="AR63" i="7"/>
  <c r="AV66" i="7" s="1"/>
  <c r="AX63" i="7"/>
  <c r="BB66" i="7" s="1"/>
  <c r="BD63" i="7"/>
  <c r="BH66" i="7" s="1"/>
  <c r="BJ63" i="7"/>
  <c r="BN66" i="7" s="1"/>
  <c r="BP63" i="7"/>
  <c r="BT66" i="7" s="1"/>
  <c r="BV63" i="7"/>
  <c r="BZ66" i="7" s="1"/>
  <c r="CB63" i="7"/>
  <c r="CF66" i="7" s="1"/>
  <c r="CH63" i="7"/>
  <c r="CL66" i="7" s="1"/>
  <c r="CN63" i="7"/>
  <c r="CR66" i="7" s="1"/>
  <c r="CT63" i="7"/>
  <c r="CX66" i="7" s="1"/>
  <c r="CZ63" i="7"/>
  <c r="DD66" i="7" s="1"/>
  <c r="DF63" i="7"/>
  <c r="DJ66" i="7" s="1"/>
  <c r="DL63" i="7"/>
  <c r="DP66" i="7" s="1"/>
  <c r="DR63" i="7"/>
  <c r="DV66" i="7" s="1"/>
  <c r="DX63" i="7"/>
  <c r="EB66" i="7" s="1"/>
  <c r="ED63" i="7"/>
  <c r="EH66" i="7" s="1"/>
  <c r="EJ63" i="7"/>
  <c r="EN66" i="7" s="1"/>
  <c r="EP63" i="7"/>
  <c r="ET66" i="7" s="1"/>
  <c r="EV63" i="7"/>
  <c r="EZ66" i="7" s="1"/>
  <c r="FB63" i="7"/>
  <c r="FF66" i="7" s="1"/>
  <c r="FH63" i="7"/>
  <c r="FL66" i="7" s="1"/>
  <c r="FN63" i="7"/>
  <c r="FR66" i="7" s="1"/>
  <c r="FZ63" i="7"/>
  <c r="GD66" i="7" s="1"/>
  <c r="GF63" i="7"/>
  <c r="GJ66" i="7" s="1"/>
  <c r="GL63" i="7"/>
  <c r="GP66" i="7" s="1"/>
  <c r="GR63" i="7"/>
  <c r="GV66" i="7" s="1"/>
  <c r="GX63" i="7"/>
  <c r="HB66" i="7" s="1"/>
  <c r="HD63" i="7"/>
  <c r="HH66" i="7" s="1"/>
  <c r="HJ63" i="7"/>
  <c r="HN66" i="7" s="1"/>
  <c r="HP63" i="7"/>
  <c r="HT66" i="7" s="1"/>
  <c r="HV63" i="7"/>
  <c r="HZ66" i="7" s="1"/>
  <c r="IB63" i="7"/>
  <c r="IF66" i="7" s="1"/>
  <c r="IO63" i="7"/>
  <c r="IW60" i="7" l="1"/>
  <c r="IY60" i="7"/>
  <c r="IZ60" i="7" s="1"/>
  <c r="IW62" i="7"/>
  <c r="IY62" i="7"/>
  <c r="IZ62" i="7" s="1"/>
  <c r="IW57" i="7"/>
  <c r="IY57" i="7"/>
  <c r="IZ57" i="7" s="1"/>
  <c r="IW61" i="7"/>
  <c r="IY61" i="7"/>
  <c r="IZ61" i="7" s="1"/>
  <c r="IW58" i="7"/>
  <c r="IY58" i="7"/>
  <c r="IZ58" i="7" s="1"/>
  <c r="IW59" i="7"/>
  <c r="IY59" i="7"/>
  <c r="IZ59" i="7" s="1"/>
  <c r="AG62" i="7"/>
  <c r="AH62" i="7" s="1"/>
  <c r="AK62" i="7" s="1"/>
  <c r="AG50" i="7"/>
  <c r="AH50" i="7" s="1"/>
  <c r="AI50" i="7" s="1"/>
  <c r="AG38" i="7"/>
  <c r="AG26" i="7"/>
  <c r="AG14" i="7"/>
  <c r="AH14" i="7" s="1"/>
  <c r="AI14" i="7" s="1"/>
  <c r="AG23" i="7"/>
  <c r="AH23" i="7" s="1"/>
  <c r="AG61" i="7"/>
  <c r="AH61" i="7" s="1"/>
  <c r="AK61" i="7" s="1"/>
  <c r="AG49" i="7"/>
  <c r="AG37" i="7"/>
  <c r="AG25" i="7"/>
  <c r="AH25" i="7" s="1"/>
  <c r="AG13" i="7"/>
  <c r="AH13" i="7" s="1"/>
  <c r="AG35" i="7"/>
  <c r="AH35" i="7" s="1"/>
  <c r="AG34" i="7"/>
  <c r="AH34" i="7" s="1"/>
  <c r="AI34" i="7" s="1"/>
  <c r="AG22" i="7"/>
  <c r="AH22" i="7" s="1"/>
  <c r="AG45" i="7"/>
  <c r="AH45" i="7" s="1"/>
  <c r="AG60" i="7"/>
  <c r="AH60" i="7" s="1"/>
  <c r="AK60" i="7" s="1"/>
  <c r="AG48" i="7"/>
  <c r="AG36" i="7"/>
  <c r="AG24" i="7"/>
  <c r="AG12" i="7"/>
  <c r="AG47" i="7"/>
  <c r="AH47" i="7" s="1"/>
  <c r="AI47" i="7" s="1"/>
  <c r="AG11" i="7"/>
  <c r="AH11" i="7" s="1"/>
  <c r="AI11" i="7" s="1"/>
  <c r="AG46" i="7"/>
  <c r="AH46" i="7" s="1"/>
  <c r="AG10" i="7"/>
  <c r="AH10" i="7" s="1"/>
  <c r="AG9" i="7"/>
  <c r="AH9" i="7" s="1"/>
  <c r="AI9" i="7" s="1"/>
  <c r="AG59" i="7"/>
  <c r="AH59" i="7" s="1"/>
  <c r="AK59" i="7" s="1"/>
  <c r="AG58" i="7"/>
  <c r="AH58" i="7" s="1"/>
  <c r="AI58" i="7" s="1"/>
  <c r="AG21" i="7"/>
  <c r="AH21" i="7" s="1"/>
  <c r="AI21" i="7" s="1"/>
  <c r="AG57" i="7"/>
  <c r="AH57" i="7" s="1"/>
  <c r="AK57" i="7" s="1"/>
  <c r="AG33" i="7"/>
  <c r="AH33" i="7" s="1"/>
  <c r="AI33" i="7" s="1"/>
  <c r="AG56" i="7"/>
  <c r="AH56" i="7" s="1"/>
  <c r="AG44" i="7"/>
  <c r="AH44" i="7" s="1"/>
  <c r="AI44" i="7" s="1"/>
  <c r="AG32" i="7"/>
  <c r="AH32" i="7" s="1"/>
  <c r="AG20" i="7"/>
  <c r="AH20" i="7" s="1"/>
  <c r="AG8" i="7"/>
  <c r="AH8" i="7" s="1"/>
  <c r="AG55" i="7"/>
  <c r="AH55" i="7" s="1"/>
  <c r="AI55" i="7" s="1"/>
  <c r="AG43" i="7"/>
  <c r="AG31" i="7"/>
  <c r="AG19" i="7"/>
  <c r="AH19" i="7" s="1"/>
  <c r="AI19" i="7" s="1"/>
  <c r="AG7" i="7"/>
  <c r="AH7" i="7" s="1"/>
  <c r="AG54" i="7"/>
  <c r="AG18" i="7"/>
  <c r="AG40" i="7"/>
  <c r="AH40" i="7" s="1"/>
  <c r="AI40" i="7" s="1"/>
  <c r="AG30" i="7"/>
  <c r="AH30" i="7" s="1"/>
  <c r="AG53" i="7"/>
  <c r="AH53" i="7" s="1"/>
  <c r="AI53" i="7" s="1"/>
  <c r="AG17" i="7"/>
  <c r="AG15" i="7"/>
  <c r="AH15" i="7" s="1"/>
  <c r="AG42" i="7"/>
  <c r="AH42" i="7" s="1"/>
  <c r="AI42" i="7" s="1"/>
  <c r="AG29" i="7"/>
  <c r="AH29" i="7" s="1"/>
  <c r="AI29" i="7" s="1"/>
  <c r="AG5" i="7"/>
  <c r="AG52" i="7"/>
  <c r="AH52" i="7" s="1"/>
  <c r="AI52" i="7" s="1"/>
  <c r="AG16" i="7"/>
  <c r="AH16" i="7" s="1"/>
  <c r="AG51" i="7"/>
  <c r="AH51" i="7" s="1"/>
  <c r="AI51" i="7" s="1"/>
  <c r="AG6" i="7"/>
  <c r="AG41" i="7"/>
  <c r="AH41" i="7" s="1"/>
  <c r="AG39" i="7"/>
  <c r="AH39" i="7" s="1"/>
  <c r="AG28" i="7"/>
  <c r="AH28" i="7" s="1"/>
  <c r="AI28" i="7" s="1"/>
  <c r="AG27" i="7"/>
  <c r="AH27" i="7" s="1"/>
  <c r="AI27" i="7" s="1"/>
  <c r="FV63" i="7"/>
  <c r="FX5" i="7" s="1"/>
  <c r="FY5" i="7" s="1"/>
  <c r="GY62" i="7"/>
  <c r="GZ62" i="7" s="1"/>
  <c r="HC62" i="7" s="1"/>
  <c r="GY50" i="7"/>
  <c r="GZ50" i="7" s="1"/>
  <c r="HA50" i="7" s="1"/>
  <c r="GY38" i="7"/>
  <c r="GZ38" i="7" s="1"/>
  <c r="HA38" i="7" s="1"/>
  <c r="GY26" i="7"/>
  <c r="GY14" i="7"/>
  <c r="GZ14" i="7" s="1"/>
  <c r="GY61" i="7"/>
  <c r="GZ61" i="7" s="1"/>
  <c r="HC61" i="7" s="1"/>
  <c r="GY49" i="7"/>
  <c r="GZ49" i="7" s="1"/>
  <c r="HA49" i="7" s="1"/>
  <c r="GY37" i="7"/>
  <c r="GZ37" i="7" s="1"/>
  <c r="HA37" i="7" s="1"/>
  <c r="GY25" i="7"/>
  <c r="GZ25" i="7" s="1"/>
  <c r="GY13" i="7"/>
  <c r="GZ13" i="7" s="1"/>
  <c r="GY60" i="7"/>
  <c r="GZ60" i="7" s="1"/>
  <c r="HC60" i="7" s="1"/>
  <c r="GY48" i="7"/>
  <c r="GZ48" i="7" s="1"/>
  <c r="HA48" i="7" s="1"/>
  <c r="GY36" i="7"/>
  <c r="GZ36" i="7" s="1"/>
  <c r="HA36" i="7" s="1"/>
  <c r="GY24" i="7"/>
  <c r="GZ24" i="7" s="1"/>
  <c r="HA24" i="7" s="1"/>
  <c r="GY12" i="7"/>
  <c r="GY59" i="7"/>
  <c r="GZ59" i="7" s="1"/>
  <c r="HC59" i="7" s="1"/>
  <c r="GY44" i="7"/>
  <c r="GY29" i="7"/>
  <c r="GZ29" i="7" s="1"/>
  <c r="HA29" i="7" s="1"/>
  <c r="GY11" i="7"/>
  <c r="GY58" i="7"/>
  <c r="GZ58" i="7" s="1"/>
  <c r="HC58" i="7" s="1"/>
  <c r="GY43" i="7"/>
  <c r="GZ43" i="7" s="1"/>
  <c r="HA43" i="7" s="1"/>
  <c r="GY28" i="7"/>
  <c r="GZ28" i="7" s="1"/>
  <c r="HA28" i="7" s="1"/>
  <c r="GY10" i="7"/>
  <c r="GZ10" i="7" s="1"/>
  <c r="HA10" i="7" s="1"/>
  <c r="GY57" i="7"/>
  <c r="GZ57" i="7" s="1"/>
  <c r="HC57" i="7" s="1"/>
  <c r="GY42" i="7"/>
  <c r="GZ42" i="7" s="1"/>
  <c r="HA42" i="7" s="1"/>
  <c r="GY27" i="7"/>
  <c r="GZ27" i="7" s="1"/>
  <c r="HA27" i="7" s="1"/>
  <c r="GY9" i="7"/>
  <c r="GZ9" i="7" s="1"/>
  <c r="HA9" i="7" s="1"/>
  <c r="GY53" i="7"/>
  <c r="GZ53" i="7" s="1"/>
  <c r="HA53" i="7" s="1"/>
  <c r="GY32" i="7"/>
  <c r="GZ32" i="7" s="1"/>
  <c r="GY8" i="7"/>
  <c r="GZ8" i="7" s="1"/>
  <c r="GY52" i="7"/>
  <c r="GZ52" i="7" s="1"/>
  <c r="HA52" i="7" s="1"/>
  <c r="GY31" i="7"/>
  <c r="GZ31" i="7" s="1"/>
  <c r="HA31" i="7" s="1"/>
  <c r="GY7" i="7"/>
  <c r="GZ7" i="7" s="1"/>
  <c r="GY51" i="7"/>
  <c r="GZ51" i="7" s="1"/>
  <c r="HA51" i="7" s="1"/>
  <c r="GY30" i="7"/>
  <c r="GZ30" i="7" s="1"/>
  <c r="GY6" i="7"/>
  <c r="GZ6" i="7" s="1"/>
  <c r="GY40" i="7"/>
  <c r="GZ40" i="7" s="1"/>
  <c r="GY16" i="7"/>
  <c r="GZ16" i="7" s="1"/>
  <c r="GY39" i="7"/>
  <c r="GZ39" i="7" s="1"/>
  <c r="GY15" i="7"/>
  <c r="GZ15" i="7" s="1"/>
  <c r="GY35" i="7"/>
  <c r="GY5" i="7"/>
  <c r="GZ5" i="7" s="1"/>
  <c r="HA5" i="7" s="1"/>
  <c r="GY34" i="7"/>
  <c r="GZ34" i="7" s="1"/>
  <c r="HA34" i="7" s="1"/>
  <c r="GY33" i="7"/>
  <c r="GZ33" i="7" s="1"/>
  <c r="HA33" i="7" s="1"/>
  <c r="GY56" i="7"/>
  <c r="GZ56" i="7" s="1"/>
  <c r="GY23" i="7"/>
  <c r="GZ23" i="7" s="1"/>
  <c r="GY55" i="7"/>
  <c r="GZ55" i="7" s="1"/>
  <c r="HA55" i="7" s="1"/>
  <c r="GY22" i="7"/>
  <c r="GZ22" i="7" s="1"/>
  <c r="HA22" i="7" s="1"/>
  <c r="GY54" i="7"/>
  <c r="GY21" i="7"/>
  <c r="GY47" i="7"/>
  <c r="GZ47" i="7" s="1"/>
  <c r="HA47" i="7" s="1"/>
  <c r="GY46" i="7"/>
  <c r="GZ46" i="7" s="1"/>
  <c r="GY45" i="7"/>
  <c r="GY41" i="7"/>
  <c r="GZ41" i="7" s="1"/>
  <c r="GY20" i="7"/>
  <c r="GZ20" i="7" s="1"/>
  <c r="GY19" i="7"/>
  <c r="GZ19" i="7" s="1"/>
  <c r="HA19" i="7" s="1"/>
  <c r="GY18" i="7"/>
  <c r="GZ18" i="7" s="1"/>
  <c r="HA18" i="7" s="1"/>
  <c r="GY17" i="7"/>
  <c r="GZ17" i="7" s="1"/>
  <c r="HA17" i="7" s="1"/>
  <c r="AY55" i="7"/>
  <c r="AY43" i="7"/>
  <c r="AZ43" i="7" s="1"/>
  <c r="BA43" i="7" s="1"/>
  <c r="AY31" i="7"/>
  <c r="AY19" i="7"/>
  <c r="AY7" i="7"/>
  <c r="AY52" i="7"/>
  <c r="AZ52" i="7" s="1"/>
  <c r="BA52" i="7" s="1"/>
  <c r="AY27" i="7"/>
  <c r="AZ27" i="7" s="1"/>
  <c r="BA27" i="7" s="1"/>
  <c r="AY54" i="7"/>
  <c r="AY42" i="7"/>
  <c r="AZ42" i="7" s="1"/>
  <c r="BA42" i="7" s="1"/>
  <c r="AY30" i="7"/>
  <c r="AZ30" i="7" s="1"/>
  <c r="BA30" i="7" s="1"/>
  <c r="AY18" i="7"/>
  <c r="AY6" i="7"/>
  <c r="AZ6" i="7" s="1"/>
  <c r="AY40" i="7"/>
  <c r="AY16" i="7"/>
  <c r="AZ16" i="7" s="1"/>
  <c r="BA16" i="7" s="1"/>
  <c r="AY39" i="7"/>
  <c r="AZ39" i="7" s="1"/>
  <c r="AY53" i="7"/>
  <c r="AZ53" i="7" s="1"/>
  <c r="BA53" i="7" s="1"/>
  <c r="AY41" i="7"/>
  <c r="AZ41" i="7" s="1"/>
  <c r="AY29" i="7"/>
  <c r="AZ29" i="7" s="1"/>
  <c r="BA29" i="7" s="1"/>
  <c r="AY17" i="7"/>
  <c r="AZ17" i="7" s="1"/>
  <c r="AY5" i="7"/>
  <c r="AY28" i="7"/>
  <c r="AZ28" i="7" s="1"/>
  <c r="BA28" i="7" s="1"/>
  <c r="AY15" i="7"/>
  <c r="AY38" i="7"/>
  <c r="AY51" i="7"/>
  <c r="AY62" i="7"/>
  <c r="AZ62" i="7" s="1"/>
  <c r="BA62" i="7" s="1"/>
  <c r="AY26" i="7"/>
  <c r="AZ26" i="7" s="1"/>
  <c r="BA26" i="7" s="1"/>
  <c r="AY50" i="7"/>
  <c r="AZ50" i="7" s="1"/>
  <c r="BA50" i="7" s="1"/>
  <c r="AY14" i="7"/>
  <c r="AZ14" i="7" s="1"/>
  <c r="AY61" i="7"/>
  <c r="AZ61" i="7" s="1"/>
  <c r="BC61" i="7" s="1"/>
  <c r="AY49" i="7"/>
  <c r="AY37" i="7"/>
  <c r="AZ37" i="7" s="1"/>
  <c r="BA37" i="7" s="1"/>
  <c r="AY25" i="7"/>
  <c r="AZ25" i="7" s="1"/>
  <c r="BA25" i="7" s="1"/>
  <c r="AY13" i="7"/>
  <c r="AZ13" i="7" s="1"/>
  <c r="AY60" i="7"/>
  <c r="AZ60" i="7" s="1"/>
  <c r="BC60" i="7" s="1"/>
  <c r="AY48" i="7"/>
  <c r="AZ48" i="7" s="1"/>
  <c r="BA48" i="7" s="1"/>
  <c r="AY36" i="7"/>
  <c r="AZ36" i="7" s="1"/>
  <c r="BA36" i="7" s="1"/>
  <c r="AY24" i="7"/>
  <c r="AY12" i="7"/>
  <c r="AZ12" i="7" s="1"/>
  <c r="BA12" i="7" s="1"/>
  <c r="AY59" i="7"/>
  <c r="AZ59" i="7" s="1"/>
  <c r="BA59" i="7" s="1"/>
  <c r="AY23" i="7"/>
  <c r="AZ23" i="7" s="1"/>
  <c r="BA23" i="7" s="1"/>
  <c r="AY11" i="7"/>
  <c r="AY46" i="7"/>
  <c r="AZ46" i="7" s="1"/>
  <c r="AY9" i="7"/>
  <c r="AZ9" i="7" s="1"/>
  <c r="BA9" i="7" s="1"/>
  <c r="AY8" i="7"/>
  <c r="AZ8" i="7" s="1"/>
  <c r="AY32" i="7"/>
  <c r="AZ32" i="7" s="1"/>
  <c r="AY58" i="7"/>
  <c r="AZ58" i="7" s="1"/>
  <c r="BA58" i="7" s="1"/>
  <c r="AY22" i="7"/>
  <c r="AZ22" i="7" s="1"/>
  <c r="BA22" i="7" s="1"/>
  <c r="AY47" i="7"/>
  <c r="AY10" i="7"/>
  <c r="AZ10" i="7" s="1"/>
  <c r="BA10" i="7" s="1"/>
  <c r="AY45" i="7"/>
  <c r="AY35" i="7"/>
  <c r="AZ35" i="7" s="1"/>
  <c r="AY57" i="7"/>
  <c r="AZ57" i="7" s="1"/>
  <c r="BC57" i="7" s="1"/>
  <c r="AY21" i="7"/>
  <c r="AZ21" i="7" s="1"/>
  <c r="BA21" i="7" s="1"/>
  <c r="AY56" i="7"/>
  <c r="AZ56" i="7" s="1"/>
  <c r="BA56" i="7" s="1"/>
  <c r="AY20" i="7"/>
  <c r="AZ20" i="7" s="1"/>
  <c r="AY44" i="7"/>
  <c r="AZ44" i="7" s="1"/>
  <c r="BA44" i="7" s="1"/>
  <c r="AY34" i="7"/>
  <c r="AZ34" i="7" s="1"/>
  <c r="BA34" i="7" s="1"/>
  <c r="AY33" i="7"/>
  <c r="AZ33" i="7" s="1"/>
  <c r="BA33" i="7" s="1"/>
  <c r="DG62" i="7"/>
  <c r="DH62" i="7" s="1"/>
  <c r="DK62" i="7" s="1"/>
  <c r="DG50" i="7"/>
  <c r="DH50" i="7" s="1"/>
  <c r="DG38" i="7"/>
  <c r="DH38" i="7" s="1"/>
  <c r="DI38" i="7" s="1"/>
  <c r="DG26" i="7"/>
  <c r="DH26" i="7" s="1"/>
  <c r="DI26" i="7" s="1"/>
  <c r="DG14" i="7"/>
  <c r="DH14" i="7" s="1"/>
  <c r="DG61" i="7"/>
  <c r="DH61" i="7" s="1"/>
  <c r="DK61" i="7" s="1"/>
  <c r="DG49" i="7"/>
  <c r="DH49" i="7" s="1"/>
  <c r="DI49" i="7" s="1"/>
  <c r="DG37" i="7"/>
  <c r="DH37" i="7" s="1"/>
  <c r="DI37" i="7" s="1"/>
  <c r="DG25" i="7"/>
  <c r="DG13" i="7"/>
  <c r="DH13" i="7" s="1"/>
  <c r="DG60" i="7"/>
  <c r="DH60" i="7" s="1"/>
  <c r="DK60" i="7" s="1"/>
  <c r="DG48" i="7"/>
  <c r="DG36" i="7"/>
  <c r="DH36" i="7" s="1"/>
  <c r="DI36" i="7" s="1"/>
  <c r="DG24" i="7"/>
  <c r="DG12" i="7"/>
  <c r="DH12" i="7" s="1"/>
  <c r="DI12" i="7" s="1"/>
  <c r="DG58" i="7"/>
  <c r="DH58" i="7" s="1"/>
  <c r="DK58" i="7" s="1"/>
  <c r="DG43" i="7"/>
  <c r="DH43" i="7" s="1"/>
  <c r="DI43" i="7" s="1"/>
  <c r="DG28" i="7"/>
  <c r="DH28" i="7" s="1"/>
  <c r="DI28" i="7" s="1"/>
  <c r="DG10" i="7"/>
  <c r="DH10" i="7" s="1"/>
  <c r="DI10" i="7" s="1"/>
  <c r="DG57" i="7"/>
  <c r="DH57" i="7" s="1"/>
  <c r="DK57" i="7" s="1"/>
  <c r="DG42" i="7"/>
  <c r="DH42" i="7" s="1"/>
  <c r="DI42" i="7" s="1"/>
  <c r="DG27" i="7"/>
  <c r="DH27" i="7" s="1"/>
  <c r="DI27" i="7" s="1"/>
  <c r="DG9" i="7"/>
  <c r="DH9" i="7" s="1"/>
  <c r="DI9" i="7" s="1"/>
  <c r="DG56" i="7"/>
  <c r="DH56" i="7" s="1"/>
  <c r="DG41" i="7"/>
  <c r="DH41" i="7" s="1"/>
  <c r="DG23" i="7"/>
  <c r="DH23" i="7" s="1"/>
  <c r="DG8" i="7"/>
  <c r="DH8" i="7" s="1"/>
  <c r="DG55" i="7"/>
  <c r="DH55" i="7" s="1"/>
  <c r="DI55" i="7" s="1"/>
  <c r="DG40" i="7"/>
  <c r="DH40" i="7" s="1"/>
  <c r="DI40" i="7" s="1"/>
  <c r="DG22" i="7"/>
  <c r="DH22" i="7" s="1"/>
  <c r="DI22" i="7" s="1"/>
  <c r="DG7" i="7"/>
  <c r="DH7" i="7" s="1"/>
  <c r="DG54" i="7"/>
  <c r="DH54" i="7" s="1"/>
  <c r="DI54" i="7" s="1"/>
  <c r="DG39" i="7"/>
  <c r="DH39" i="7" s="1"/>
  <c r="DG21" i="7"/>
  <c r="DH21" i="7" s="1"/>
  <c r="DI21" i="7" s="1"/>
  <c r="DG6" i="7"/>
  <c r="DG53" i="7"/>
  <c r="DH53" i="7" s="1"/>
  <c r="DI53" i="7" s="1"/>
  <c r="DG35" i="7"/>
  <c r="DH35" i="7" s="1"/>
  <c r="DG20" i="7"/>
  <c r="DH20" i="7" s="1"/>
  <c r="DI20" i="7" s="1"/>
  <c r="DG5" i="7"/>
  <c r="DH5" i="7" s="1"/>
  <c r="DI5" i="7" s="1"/>
  <c r="DG52" i="7"/>
  <c r="DH52" i="7" s="1"/>
  <c r="DG34" i="7"/>
  <c r="DH34" i="7" s="1"/>
  <c r="DI34" i="7" s="1"/>
  <c r="DG19" i="7"/>
  <c r="DH19" i="7" s="1"/>
  <c r="DI19" i="7" s="1"/>
  <c r="DG51" i="7"/>
  <c r="DH51" i="7" s="1"/>
  <c r="DI51" i="7" s="1"/>
  <c r="DG33" i="7"/>
  <c r="DH33" i="7" s="1"/>
  <c r="DI33" i="7" s="1"/>
  <c r="DG18" i="7"/>
  <c r="DH18" i="7" s="1"/>
  <c r="DI18" i="7" s="1"/>
  <c r="DG47" i="7"/>
  <c r="DH47" i="7" s="1"/>
  <c r="DI47" i="7" s="1"/>
  <c r="DG46" i="7"/>
  <c r="DH46" i="7" s="1"/>
  <c r="DG44" i="7"/>
  <c r="DH44" i="7" s="1"/>
  <c r="DI44" i="7" s="1"/>
  <c r="DG45" i="7"/>
  <c r="DH45" i="7" s="1"/>
  <c r="DI45" i="7" s="1"/>
  <c r="DG32" i="7"/>
  <c r="DH32" i="7" s="1"/>
  <c r="DI32" i="7" s="1"/>
  <c r="DG31" i="7"/>
  <c r="DH31" i="7" s="1"/>
  <c r="DI31" i="7" s="1"/>
  <c r="DG30" i="7"/>
  <c r="DH30" i="7" s="1"/>
  <c r="DG29" i="7"/>
  <c r="DH29" i="7" s="1"/>
  <c r="DI29" i="7" s="1"/>
  <c r="DG59" i="7"/>
  <c r="DH59" i="7" s="1"/>
  <c r="DK59" i="7" s="1"/>
  <c r="DG16" i="7"/>
  <c r="DH16" i="7" s="1"/>
  <c r="DG11" i="7"/>
  <c r="DH11" i="7" s="1"/>
  <c r="DI11" i="7" s="1"/>
  <c r="DG17" i="7"/>
  <c r="DH17" i="7" s="1"/>
  <c r="DI17" i="7" s="1"/>
  <c r="DG15" i="7"/>
  <c r="DH15" i="7" s="1"/>
  <c r="FO62" i="7"/>
  <c r="FP62" i="7" s="1"/>
  <c r="FS62" i="7" s="1"/>
  <c r="FO50" i="7"/>
  <c r="FP50" i="7" s="1"/>
  <c r="FQ50" i="7" s="1"/>
  <c r="FO38" i="7"/>
  <c r="FP38" i="7" s="1"/>
  <c r="FQ38" i="7" s="1"/>
  <c r="FO26" i="7"/>
  <c r="FP26" i="7" s="1"/>
  <c r="FQ26" i="7" s="1"/>
  <c r="FO14" i="7"/>
  <c r="FP14" i="7" s="1"/>
  <c r="FO61" i="7"/>
  <c r="FP61" i="7" s="1"/>
  <c r="FS61" i="7" s="1"/>
  <c r="FO49" i="7"/>
  <c r="FO37" i="7"/>
  <c r="FO25" i="7"/>
  <c r="FP25" i="7" s="1"/>
  <c r="FO13" i="7"/>
  <c r="FP13" i="7" s="1"/>
  <c r="FO60" i="7"/>
  <c r="FP60" i="7" s="1"/>
  <c r="FS60" i="7" s="1"/>
  <c r="FO48" i="7"/>
  <c r="FP48" i="7" s="1"/>
  <c r="FQ48" i="7" s="1"/>
  <c r="FO36" i="7"/>
  <c r="FP36" i="7" s="1"/>
  <c r="FQ36" i="7" s="1"/>
  <c r="FO24" i="7"/>
  <c r="FP24" i="7" s="1"/>
  <c r="FQ24" i="7" s="1"/>
  <c r="FO12" i="7"/>
  <c r="FP12" i="7" s="1"/>
  <c r="FQ12" i="7" s="1"/>
  <c r="FO56" i="7"/>
  <c r="FP56" i="7" s="1"/>
  <c r="FO41" i="7"/>
  <c r="FP41" i="7" s="1"/>
  <c r="FQ41" i="7" s="1"/>
  <c r="FO23" i="7"/>
  <c r="FP23" i="7" s="1"/>
  <c r="FO8" i="7"/>
  <c r="FP8" i="7" s="1"/>
  <c r="FO55" i="7"/>
  <c r="FP55" i="7" s="1"/>
  <c r="FQ55" i="7" s="1"/>
  <c r="FO40" i="7"/>
  <c r="FP40" i="7" s="1"/>
  <c r="FO22" i="7"/>
  <c r="FP22" i="7" s="1"/>
  <c r="FO7" i="7"/>
  <c r="FP7" i="7" s="1"/>
  <c r="FO54" i="7"/>
  <c r="FP54" i="7" s="1"/>
  <c r="FQ54" i="7" s="1"/>
  <c r="FO39" i="7"/>
  <c r="FP39" i="7" s="1"/>
  <c r="FO21" i="7"/>
  <c r="FO6" i="7"/>
  <c r="FP6" i="7" s="1"/>
  <c r="FO59" i="7"/>
  <c r="FP59" i="7" s="1"/>
  <c r="FS59" i="7" s="1"/>
  <c r="FO35" i="7"/>
  <c r="FP35" i="7" s="1"/>
  <c r="FO17" i="7"/>
  <c r="FP17" i="7" s="1"/>
  <c r="FO58" i="7"/>
  <c r="FP58" i="7" s="1"/>
  <c r="FS58" i="7" s="1"/>
  <c r="FO34" i="7"/>
  <c r="FP34" i="7" s="1"/>
  <c r="FQ34" i="7" s="1"/>
  <c r="FO16" i="7"/>
  <c r="FP16" i="7" s="1"/>
  <c r="FO57" i="7"/>
  <c r="FP57" i="7" s="1"/>
  <c r="FS57" i="7" s="1"/>
  <c r="FO33" i="7"/>
  <c r="FP33" i="7" s="1"/>
  <c r="FQ33" i="7" s="1"/>
  <c r="FO15" i="7"/>
  <c r="FP15" i="7" s="1"/>
  <c r="FO46" i="7"/>
  <c r="FP46" i="7" s="1"/>
  <c r="FO19" i="7"/>
  <c r="FP19" i="7" s="1"/>
  <c r="FO45" i="7"/>
  <c r="FO18" i="7"/>
  <c r="FO44" i="7"/>
  <c r="FP44" i="7" s="1"/>
  <c r="FQ44" i="7" s="1"/>
  <c r="FO11" i="7"/>
  <c r="FP11" i="7" s="1"/>
  <c r="FQ11" i="7" s="1"/>
  <c r="FO43" i="7"/>
  <c r="FP43" i="7" s="1"/>
  <c r="FQ43" i="7" s="1"/>
  <c r="FO10" i="7"/>
  <c r="FP10" i="7" s="1"/>
  <c r="FO42" i="7"/>
  <c r="FP42" i="7" s="1"/>
  <c r="FQ42" i="7" s="1"/>
  <c r="FO9" i="7"/>
  <c r="FP9" i="7" s="1"/>
  <c r="FQ9" i="7" s="1"/>
  <c r="FO32" i="7"/>
  <c r="FP32" i="7" s="1"/>
  <c r="FO5" i="7"/>
  <c r="FO31" i="7"/>
  <c r="FO30" i="7"/>
  <c r="FP30" i="7" s="1"/>
  <c r="FO53" i="7"/>
  <c r="FP53" i="7" s="1"/>
  <c r="FQ53" i="7" s="1"/>
  <c r="FO52" i="7"/>
  <c r="FP52" i="7" s="1"/>
  <c r="FO51" i="7"/>
  <c r="FP51" i="7" s="1"/>
  <c r="FQ51" i="7" s="1"/>
  <c r="FO47" i="7"/>
  <c r="FP47" i="7" s="1"/>
  <c r="FQ47" i="7" s="1"/>
  <c r="FO29" i="7"/>
  <c r="FP29" i="7" s="1"/>
  <c r="FQ29" i="7" s="1"/>
  <c r="FO28" i="7"/>
  <c r="FP28" i="7" s="1"/>
  <c r="FQ28" i="7" s="1"/>
  <c r="FO27" i="7"/>
  <c r="FP27" i="7" s="1"/>
  <c r="FQ27" i="7" s="1"/>
  <c r="FO20" i="7"/>
  <c r="FP20" i="7" s="1"/>
  <c r="GS60" i="7"/>
  <c r="GT60" i="7" s="1"/>
  <c r="GW60" i="7" s="1"/>
  <c r="GS48" i="7"/>
  <c r="GT48" i="7" s="1"/>
  <c r="GU48" i="7" s="1"/>
  <c r="GS36" i="7"/>
  <c r="GT36" i="7" s="1"/>
  <c r="GU36" i="7" s="1"/>
  <c r="GS24" i="7"/>
  <c r="GT24" i="7" s="1"/>
  <c r="GU24" i="7" s="1"/>
  <c r="GS12" i="7"/>
  <c r="GT12" i="7" s="1"/>
  <c r="GU12" i="7" s="1"/>
  <c r="GS59" i="7"/>
  <c r="GT59" i="7" s="1"/>
  <c r="GW59" i="7" s="1"/>
  <c r="GS47" i="7"/>
  <c r="GS35" i="7"/>
  <c r="GT35" i="7" s="1"/>
  <c r="GU35" i="7" s="1"/>
  <c r="GS23" i="7"/>
  <c r="GT23" i="7" s="1"/>
  <c r="GS11" i="7"/>
  <c r="GT11" i="7" s="1"/>
  <c r="GU11" i="7" s="1"/>
  <c r="GS58" i="7"/>
  <c r="GT58" i="7" s="1"/>
  <c r="GW58" i="7" s="1"/>
  <c r="GS46" i="7"/>
  <c r="GT46" i="7" s="1"/>
  <c r="GS34" i="7"/>
  <c r="GT34" i="7" s="1"/>
  <c r="GU34" i="7" s="1"/>
  <c r="GS22" i="7"/>
  <c r="GT22" i="7" s="1"/>
  <c r="GU22" i="7" s="1"/>
  <c r="GS10" i="7"/>
  <c r="GT10" i="7" s="1"/>
  <c r="GU10" i="7" s="1"/>
  <c r="GS54" i="7"/>
  <c r="GT54" i="7" s="1"/>
  <c r="GU54" i="7" s="1"/>
  <c r="GS39" i="7"/>
  <c r="GT39" i="7" s="1"/>
  <c r="GS21" i="7"/>
  <c r="GS6" i="7"/>
  <c r="GT6" i="7" s="1"/>
  <c r="GS53" i="7"/>
  <c r="GT53" i="7" s="1"/>
  <c r="GU53" i="7" s="1"/>
  <c r="GS38" i="7"/>
  <c r="GT38" i="7" s="1"/>
  <c r="GU38" i="7" s="1"/>
  <c r="GS20" i="7"/>
  <c r="GT20" i="7" s="1"/>
  <c r="GS5" i="7"/>
  <c r="GT5" i="7" s="1"/>
  <c r="GU5" i="7" s="1"/>
  <c r="GS52" i="7"/>
  <c r="GT52" i="7" s="1"/>
  <c r="GU52" i="7" s="1"/>
  <c r="GS37" i="7"/>
  <c r="GT37" i="7" s="1"/>
  <c r="GU37" i="7" s="1"/>
  <c r="GS19" i="7"/>
  <c r="GT19" i="7" s="1"/>
  <c r="GU19" i="7" s="1"/>
  <c r="GS45" i="7"/>
  <c r="GT45" i="7" s="1"/>
  <c r="GU45" i="7" s="1"/>
  <c r="GS27" i="7"/>
  <c r="GT27" i="7" s="1"/>
  <c r="GU27" i="7" s="1"/>
  <c r="GS44" i="7"/>
  <c r="GT44" i="7" s="1"/>
  <c r="GU44" i="7" s="1"/>
  <c r="GS26" i="7"/>
  <c r="GT26" i="7" s="1"/>
  <c r="GU26" i="7" s="1"/>
  <c r="GS43" i="7"/>
  <c r="GT43" i="7" s="1"/>
  <c r="GU43" i="7" s="1"/>
  <c r="GS25" i="7"/>
  <c r="GT25" i="7" s="1"/>
  <c r="GS41" i="7"/>
  <c r="GT41" i="7" s="1"/>
  <c r="GS14" i="7"/>
  <c r="GT14" i="7" s="1"/>
  <c r="GS40" i="7"/>
  <c r="GT40" i="7" s="1"/>
  <c r="GS13" i="7"/>
  <c r="GT13" i="7" s="1"/>
  <c r="GS33" i="7"/>
  <c r="GT33" i="7" s="1"/>
  <c r="GU33" i="7" s="1"/>
  <c r="GS9" i="7"/>
  <c r="GT9" i="7" s="1"/>
  <c r="GU9" i="7" s="1"/>
  <c r="GS62" i="7"/>
  <c r="GT62" i="7" s="1"/>
  <c r="GW62" i="7" s="1"/>
  <c r="GS32" i="7"/>
  <c r="GT32" i="7" s="1"/>
  <c r="GS8" i="7"/>
  <c r="GT8" i="7" s="1"/>
  <c r="GS61" i="7"/>
  <c r="GT61" i="7" s="1"/>
  <c r="GW61" i="7" s="1"/>
  <c r="GS31" i="7"/>
  <c r="GT31" i="7" s="1"/>
  <c r="GU31" i="7" s="1"/>
  <c r="GS7" i="7"/>
  <c r="GT7" i="7" s="1"/>
  <c r="GS57" i="7"/>
  <c r="GT57" i="7" s="1"/>
  <c r="GW57" i="7" s="1"/>
  <c r="GS30" i="7"/>
  <c r="GT30" i="7" s="1"/>
  <c r="GS56" i="7"/>
  <c r="GT56" i="7" s="1"/>
  <c r="GS29" i="7"/>
  <c r="GT29" i="7" s="1"/>
  <c r="GU29" i="7" s="1"/>
  <c r="GS55" i="7"/>
  <c r="GT55" i="7" s="1"/>
  <c r="GU55" i="7" s="1"/>
  <c r="GS28" i="7"/>
  <c r="GT28" i="7" s="1"/>
  <c r="GU28" i="7" s="1"/>
  <c r="GS18" i="7"/>
  <c r="GT18" i="7" s="1"/>
  <c r="GU18" i="7" s="1"/>
  <c r="GS17" i="7"/>
  <c r="GT17" i="7" s="1"/>
  <c r="GU17" i="7" s="1"/>
  <c r="GS16" i="7"/>
  <c r="GT16" i="7" s="1"/>
  <c r="GS15" i="7"/>
  <c r="GT15" i="7" s="1"/>
  <c r="GS42" i="7"/>
  <c r="GT42" i="7" s="1"/>
  <c r="GU42" i="7" s="1"/>
  <c r="GS50" i="7"/>
  <c r="GT50" i="7" s="1"/>
  <c r="GU50" i="7" s="1"/>
  <c r="GS49" i="7"/>
  <c r="GT49" i="7" s="1"/>
  <c r="GU49" i="7" s="1"/>
  <c r="GS51" i="7"/>
  <c r="GT51" i="7" s="1"/>
  <c r="GU51" i="7" s="1"/>
  <c r="AA59" i="7"/>
  <c r="AB59" i="7" s="1"/>
  <c r="AE59" i="7" s="1"/>
  <c r="AA47" i="7"/>
  <c r="AB47" i="7" s="1"/>
  <c r="AC47" i="7" s="1"/>
  <c r="AA35" i="7"/>
  <c r="AB35" i="7" s="1"/>
  <c r="AA23" i="7"/>
  <c r="AB23" i="7" s="1"/>
  <c r="AA11" i="7"/>
  <c r="AB11" i="7" s="1"/>
  <c r="AC11" i="7" s="1"/>
  <c r="AA32" i="7"/>
  <c r="AB32" i="7" s="1"/>
  <c r="AA55" i="7"/>
  <c r="AA42" i="7"/>
  <c r="AB42" i="7" s="1"/>
  <c r="AC42" i="7" s="1"/>
  <c r="AA58" i="7"/>
  <c r="AB58" i="7" s="1"/>
  <c r="AE58" i="7" s="1"/>
  <c r="AA46" i="7"/>
  <c r="AB46" i="7" s="1"/>
  <c r="AA34" i="7"/>
  <c r="AB34" i="7" s="1"/>
  <c r="AC34" i="7" s="1"/>
  <c r="AA22" i="7"/>
  <c r="AB22" i="7" s="1"/>
  <c r="AC22" i="7" s="1"/>
  <c r="AA10" i="7"/>
  <c r="AB10" i="7" s="1"/>
  <c r="AC10" i="7" s="1"/>
  <c r="AA56" i="7"/>
  <c r="AB56" i="7" s="1"/>
  <c r="AA8" i="7"/>
  <c r="AB8" i="7" s="1"/>
  <c r="AA31" i="7"/>
  <c r="AA30" i="7"/>
  <c r="AB30" i="7" s="1"/>
  <c r="AA57" i="7"/>
  <c r="AB57" i="7" s="1"/>
  <c r="AE57" i="7" s="1"/>
  <c r="AA45" i="7"/>
  <c r="AB45" i="7" s="1"/>
  <c r="AC45" i="7" s="1"/>
  <c r="AA33" i="7"/>
  <c r="AB33" i="7" s="1"/>
  <c r="AC33" i="7" s="1"/>
  <c r="AA21" i="7"/>
  <c r="AB21" i="7" s="1"/>
  <c r="AC21" i="7" s="1"/>
  <c r="AA9" i="7"/>
  <c r="AB9" i="7" s="1"/>
  <c r="AC9" i="7" s="1"/>
  <c r="AA44" i="7"/>
  <c r="AB44" i="7" s="1"/>
  <c r="AC44" i="7" s="1"/>
  <c r="AA20" i="7"/>
  <c r="AB20" i="7" s="1"/>
  <c r="AA7" i="7"/>
  <c r="AB7" i="7" s="1"/>
  <c r="AA19" i="7"/>
  <c r="AA18" i="7"/>
  <c r="AB18" i="7" s="1"/>
  <c r="AC18" i="7" s="1"/>
  <c r="AA43" i="7"/>
  <c r="AB43" i="7" s="1"/>
  <c r="AC43" i="7" s="1"/>
  <c r="AA54" i="7"/>
  <c r="AB54" i="7" s="1"/>
  <c r="AC54" i="7" s="1"/>
  <c r="AA6" i="7"/>
  <c r="AB6" i="7" s="1"/>
  <c r="AA53" i="7"/>
  <c r="AA41" i="7"/>
  <c r="AB41" i="7" s="1"/>
  <c r="AA29" i="7"/>
  <c r="AA17" i="7"/>
  <c r="AB17" i="7" s="1"/>
  <c r="AA5" i="7"/>
  <c r="AB5" i="7" s="1"/>
  <c r="AC5" i="7" s="1"/>
  <c r="AA52" i="7"/>
  <c r="AB52" i="7" s="1"/>
  <c r="AA40" i="7"/>
  <c r="AB40" i="7" s="1"/>
  <c r="AA28" i="7"/>
  <c r="AB28" i="7" s="1"/>
  <c r="AC28" i="7" s="1"/>
  <c r="AA16" i="7"/>
  <c r="AB16" i="7" s="1"/>
  <c r="AA39" i="7"/>
  <c r="AB39" i="7" s="1"/>
  <c r="AA27" i="7"/>
  <c r="AB27" i="7" s="1"/>
  <c r="AC27" i="7" s="1"/>
  <c r="AA62" i="7"/>
  <c r="AB62" i="7" s="1"/>
  <c r="AE62" i="7" s="1"/>
  <c r="AA48" i="7"/>
  <c r="AA38" i="7"/>
  <c r="AB38" i="7" s="1"/>
  <c r="AC38" i="7" s="1"/>
  <c r="AA26" i="7"/>
  <c r="AB26" i="7" s="1"/>
  <c r="AC26" i="7" s="1"/>
  <c r="AA61" i="7"/>
  <c r="AB61" i="7" s="1"/>
  <c r="AE61" i="7" s="1"/>
  <c r="AA51" i="7"/>
  <c r="AB51" i="7" s="1"/>
  <c r="AC51" i="7" s="1"/>
  <c r="AA37" i="7"/>
  <c r="AB37" i="7" s="1"/>
  <c r="AC37" i="7" s="1"/>
  <c r="AA25" i="7"/>
  <c r="AB25" i="7" s="1"/>
  <c r="AA15" i="7"/>
  <c r="AB15" i="7" s="1"/>
  <c r="AA50" i="7"/>
  <c r="AB50" i="7" s="1"/>
  <c r="AA14" i="7"/>
  <c r="AB14" i="7" s="1"/>
  <c r="AA12" i="7"/>
  <c r="AB12" i="7" s="1"/>
  <c r="AC12" i="7" s="1"/>
  <c r="AA36" i="7"/>
  <c r="AB36" i="7" s="1"/>
  <c r="AC36" i="7" s="1"/>
  <c r="AA24" i="7"/>
  <c r="AB24" i="7" s="1"/>
  <c r="AC24" i="7" s="1"/>
  <c r="AA60" i="7"/>
  <c r="AB60" i="7" s="1"/>
  <c r="AE60" i="7" s="1"/>
  <c r="AA49" i="7"/>
  <c r="AB49" i="7" s="1"/>
  <c r="AC49" i="7" s="1"/>
  <c r="AA13" i="7"/>
  <c r="AB13" i="7" s="1"/>
  <c r="U58" i="7"/>
  <c r="V58" i="7" s="1"/>
  <c r="Y58" i="7" s="1"/>
  <c r="U46" i="7"/>
  <c r="V46" i="7" s="1"/>
  <c r="U34" i="7"/>
  <c r="V34" i="7" s="1"/>
  <c r="W34" i="7" s="1"/>
  <c r="U22" i="7"/>
  <c r="V22" i="7" s="1"/>
  <c r="W22" i="7" s="1"/>
  <c r="U10" i="7"/>
  <c r="V10" i="7" s="1"/>
  <c r="W10" i="7" s="1"/>
  <c r="U43" i="7"/>
  <c r="U7" i="7"/>
  <c r="V7" i="7" s="1"/>
  <c r="U54" i="7"/>
  <c r="V54" i="7" s="1"/>
  <c r="W54" i="7" s="1"/>
  <c r="U29" i="7"/>
  <c r="V29" i="7" s="1"/>
  <c r="W29" i="7" s="1"/>
  <c r="U57" i="7"/>
  <c r="V57" i="7" s="1"/>
  <c r="Y57" i="7" s="1"/>
  <c r="U45" i="7"/>
  <c r="U33" i="7"/>
  <c r="U21" i="7"/>
  <c r="U9" i="7"/>
  <c r="V9" i="7" s="1"/>
  <c r="W9" i="7" s="1"/>
  <c r="U31" i="7"/>
  <c r="V31" i="7" s="1"/>
  <c r="W31" i="7" s="1"/>
  <c r="U42" i="7"/>
  <c r="V42" i="7" s="1"/>
  <c r="W42" i="7" s="1"/>
  <c r="U41" i="7"/>
  <c r="V41" i="7" s="1"/>
  <c r="U56" i="7"/>
  <c r="V56" i="7" s="1"/>
  <c r="U44" i="7"/>
  <c r="V44" i="7" s="1"/>
  <c r="W44" i="7" s="1"/>
  <c r="U32" i="7"/>
  <c r="V32" i="7" s="1"/>
  <c r="U20" i="7"/>
  <c r="V20" i="7" s="1"/>
  <c r="U8" i="7"/>
  <c r="V8" i="7" s="1"/>
  <c r="U55" i="7"/>
  <c r="V55" i="7" s="1"/>
  <c r="W55" i="7" s="1"/>
  <c r="U19" i="7"/>
  <c r="V19" i="7" s="1"/>
  <c r="W19" i="7" s="1"/>
  <c r="U6" i="7"/>
  <c r="V6" i="7" s="1"/>
  <c r="U53" i="7"/>
  <c r="V53" i="7" s="1"/>
  <c r="W53" i="7" s="1"/>
  <c r="U18" i="7"/>
  <c r="V18" i="7" s="1"/>
  <c r="W18" i="7" s="1"/>
  <c r="U30" i="7"/>
  <c r="V30" i="7" s="1"/>
  <c r="U17" i="7"/>
  <c r="V17" i="7" s="1"/>
  <c r="U52" i="7"/>
  <c r="V52" i="7" s="1"/>
  <c r="U40" i="7"/>
  <c r="V40" i="7" s="1"/>
  <c r="U28" i="7"/>
  <c r="V28" i="7" s="1"/>
  <c r="W28" i="7" s="1"/>
  <c r="U16" i="7"/>
  <c r="V16" i="7" s="1"/>
  <c r="U5" i="7"/>
  <c r="V5" i="7" s="1"/>
  <c r="W5" i="7" s="1"/>
  <c r="U51" i="7"/>
  <c r="V51" i="7" s="1"/>
  <c r="W51" i="7" s="1"/>
  <c r="U39" i="7"/>
  <c r="V39" i="7" s="1"/>
  <c r="U27" i="7"/>
  <c r="V27" i="7" s="1"/>
  <c r="W27" i="7" s="1"/>
  <c r="U15" i="7"/>
  <c r="V15" i="7" s="1"/>
  <c r="U62" i="7"/>
  <c r="V62" i="7" s="1"/>
  <c r="Y62" i="7" s="1"/>
  <c r="U26" i="7"/>
  <c r="V26" i="7" s="1"/>
  <c r="W26" i="7" s="1"/>
  <c r="U59" i="7"/>
  <c r="V59" i="7" s="1"/>
  <c r="Y59" i="7" s="1"/>
  <c r="U13" i="7"/>
  <c r="V13" i="7" s="1"/>
  <c r="U38" i="7"/>
  <c r="V38" i="7" s="1"/>
  <c r="W38" i="7" s="1"/>
  <c r="U37" i="7"/>
  <c r="V37" i="7" s="1"/>
  <c r="W37" i="7" s="1"/>
  <c r="U61" i="7"/>
  <c r="V61" i="7" s="1"/>
  <c r="Y61" i="7" s="1"/>
  <c r="U25" i="7"/>
  <c r="V25" i="7" s="1"/>
  <c r="U50" i="7"/>
  <c r="V50" i="7" s="1"/>
  <c r="U48" i="7"/>
  <c r="V48" i="7" s="1"/>
  <c r="W48" i="7" s="1"/>
  <c r="U47" i="7"/>
  <c r="V47" i="7" s="1"/>
  <c r="W47" i="7" s="1"/>
  <c r="U60" i="7"/>
  <c r="V60" i="7" s="1"/>
  <c r="Y60" i="7" s="1"/>
  <c r="U24" i="7"/>
  <c r="U23" i="7"/>
  <c r="V23" i="7" s="1"/>
  <c r="U14" i="7"/>
  <c r="V14" i="7" s="1"/>
  <c r="U49" i="7"/>
  <c r="V49" i="7" s="1"/>
  <c r="W49" i="7" s="1"/>
  <c r="U12" i="7"/>
  <c r="U11" i="7"/>
  <c r="U36" i="7"/>
  <c r="U35" i="7"/>
  <c r="V35" i="7" s="1"/>
  <c r="IJ63" i="7"/>
  <c r="IL5" i="7" s="1"/>
  <c r="BE60" i="7"/>
  <c r="BF60" i="7" s="1"/>
  <c r="BI60" i="7" s="1"/>
  <c r="BE48" i="7"/>
  <c r="BE36" i="7"/>
  <c r="BE24" i="7"/>
  <c r="BF24" i="7" s="1"/>
  <c r="BG24" i="7" s="1"/>
  <c r="BE12" i="7"/>
  <c r="BF12" i="7" s="1"/>
  <c r="BG12" i="7" s="1"/>
  <c r="BE59" i="7"/>
  <c r="BF59" i="7" s="1"/>
  <c r="BG59" i="7" s="1"/>
  <c r="BE47" i="7"/>
  <c r="BF47" i="7" s="1"/>
  <c r="BG47" i="7" s="1"/>
  <c r="BE35" i="7"/>
  <c r="BF35" i="7" s="1"/>
  <c r="BE23" i="7"/>
  <c r="BF23" i="7" s="1"/>
  <c r="BG23" i="7" s="1"/>
  <c r="BE11" i="7"/>
  <c r="BF11" i="7" s="1"/>
  <c r="BG11" i="7" s="1"/>
  <c r="BE53" i="7"/>
  <c r="BF53" i="7" s="1"/>
  <c r="BG53" i="7" s="1"/>
  <c r="BE39" i="7"/>
  <c r="BF39" i="7" s="1"/>
  <c r="BE25" i="7"/>
  <c r="BF25" i="7" s="1"/>
  <c r="BG25" i="7" s="1"/>
  <c r="BE9" i="7"/>
  <c r="BF9" i="7" s="1"/>
  <c r="BG9" i="7" s="1"/>
  <c r="BE33" i="7"/>
  <c r="BF33" i="7" s="1"/>
  <c r="BG33" i="7" s="1"/>
  <c r="BE52" i="7"/>
  <c r="BF52" i="7" s="1"/>
  <c r="BG52" i="7" s="1"/>
  <c r="BE38" i="7"/>
  <c r="BF38" i="7" s="1"/>
  <c r="BG38" i="7" s="1"/>
  <c r="BE22" i="7"/>
  <c r="BF22" i="7" s="1"/>
  <c r="BG22" i="7" s="1"/>
  <c r="BE8" i="7"/>
  <c r="BF8" i="7" s="1"/>
  <c r="BE50" i="7"/>
  <c r="BE20" i="7"/>
  <c r="BF20" i="7" s="1"/>
  <c r="BE51" i="7"/>
  <c r="BF51" i="7" s="1"/>
  <c r="BG51" i="7" s="1"/>
  <c r="BE37" i="7"/>
  <c r="BF37" i="7" s="1"/>
  <c r="BG37" i="7" s="1"/>
  <c r="BE21" i="7"/>
  <c r="BF21" i="7" s="1"/>
  <c r="BG21" i="7" s="1"/>
  <c r="BE7" i="7"/>
  <c r="BE34" i="7"/>
  <c r="BF34" i="7" s="1"/>
  <c r="BG34" i="7" s="1"/>
  <c r="BE6" i="7"/>
  <c r="BF6" i="7" s="1"/>
  <c r="BE49" i="7"/>
  <c r="BF49" i="7" s="1"/>
  <c r="BG49" i="7" s="1"/>
  <c r="BE18" i="7"/>
  <c r="BE19" i="7"/>
  <c r="BE5" i="7"/>
  <c r="BE62" i="7"/>
  <c r="BF62" i="7" s="1"/>
  <c r="BG62" i="7" s="1"/>
  <c r="BE46" i="7"/>
  <c r="BF46" i="7" s="1"/>
  <c r="BE32" i="7"/>
  <c r="BF32" i="7" s="1"/>
  <c r="BE61" i="7"/>
  <c r="BF61" i="7" s="1"/>
  <c r="BI61" i="7" s="1"/>
  <c r="BE45" i="7"/>
  <c r="BF45" i="7" s="1"/>
  <c r="BG45" i="7" s="1"/>
  <c r="BE31" i="7"/>
  <c r="BF31" i="7" s="1"/>
  <c r="BG31" i="7" s="1"/>
  <c r="BE17" i="7"/>
  <c r="BF17" i="7" s="1"/>
  <c r="BE58" i="7"/>
  <c r="BF58" i="7" s="1"/>
  <c r="BG58" i="7" s="1"/>
  <c r="BE44" i="7"/>
  <c r="BF44" i="7" s="1"/>
  <c r="BG44" i="7" s="1"/>
  <c r="BE30" i="7"/>
  <c r="BF30" i="7" s="1"/>
  <c r="BG30" i="7" s="1"/>
  <c r="BE16" i="7"/>
  <c r="BF16" i="7" s="1"/>
  <c r="BG16" i="7" s="1"/>
  <c r="BE43" i="7"/>
  <c r="BE28" i="7"/>
  <c r="BF28" i="7" s="1"/>
  <c r="BG28" i="7" s="1"/>
  <c r="BE15" i="7"/>
  <c r="BF15" i="7" s="1"/>
  <c r="BG15" i="7" s="1"/>
  <c r="BE56" i="7"/>
  <c r="BF56" i="7" s="1"/>
  <c r="BG56" i="7" s="1"/>
  <c r="BE42" i="7"/>
  <c r="BE40" i="7"/>
  <c r="BF40" i="7" s="1"/>
  <c r="BG40" i="7" s="1"/>
  <c r="BE26" i="7"/>
  <c r="BF26" i="7" s="1"/>
  <c r="BG26" i="7" s="1"/>
  <c r="BE14" i="7"/>
  <c r="BF14" i="7" s="1"/>
  <c r="BE54" i="7"/>
  <c r="BE41" i="7"/>
  <c r="BF41" i="7" s="1"/>
  <c r="BE29" i="7"/>
  <c r="BE27" i="7"/>
  <c r="BF27" i="7" s="1"/>
  <c r="BG27" i="7" s="1"/>
  <c r="BE57" i="7"/>
  <c r="BF57" i="7" s="1"/>
  <c r="BI57" i="7" s="1"/>
  <c r="BE10" i="7"/>
  <c r="BF10" i="7" s="1"/>
  <c r="BG10" i="7" s="1"/>
  <c r="BE55" i="7"/>
  <c r="BF55" i="7" s="1"/>
  <c r="BG55" i="7" s="1"/>
  <c r="BE13" i="7"/>
  <c r="BF13" i="7" s="1"/>
  <c r="DM52" i="7"/>
  <c r="DN52" i="7" s="1"/>
  <c r="DM40" i="7"/>
  <c r="DN40" i="7" s="1"/>
  <c r="DO40" i="7" s="1"/>
  <c r="DM28" i="7"/>
  <c r="DN28" i="7" s="1"/>
  <c r="DO28" i="7" s="1"/>
  <c r="DM55" i="7"/>
  <c r="DM42" i="7"/>
  <c r="DN42" i="7" s="1"/>
  <c r="DO42" i="7" s="1"/>
  <c r="DM29" i="7"/>
  <c r="DN29" i="7" s="1"/>
  <c r="DO29" i="7" s="1"/>
  <c r="DM16" i="7"/>
  <c r="DN16" i="7" s="1"/>
  <c r="DM54" i="7"/>
  <c r="DN54" i="7" s="1"/>
  <c r="DO54" i="7" s="1"/>
  <c r="DM41" i="7"/>
  <c r="DN41" i="7" s="1"/>
  <c r="DM27" i="7"/>
  <c r="DM15" i="7"/>
  <c r="DN15" i="7" s="1"/>
  <c r="DM53" i="7"/>
  <c r="DN53" i="7" s="1"/>
  <c r="DO53" i="7" s="1"/>
  <c r="DM39" i="7"/>
  <c r="DN39" i="7" s="1"/>
  <c r="DM26" i="7"/>
  <c r="DN26" i="7" s="1"/>
  <c r="DO26" i="7" s="1"/>
  <c r="DM14" i="7"/>
  <c r="DN14" i="7" s="1"/>
  <c r="DM50" i="7"/>
  <c r="DN50" i="7" s="1"/>
  <c r="DM34" i="7"/>
  <c r="DN34" i="7" s="1"/>
  <c r="DO34" i="7" s="1"/>
  <c r="DM18" i="7"/>
  <c r="DM49" i="7"/>
  <c r="DN49" i="7" s="1"/>
  <c r="DO49" i="7" s="1"/>
  <c r="DM33" i="7"/>
  <c r="DN33" i="7" s="1"/>
  <c r="DO33" i="7" s="1"/>
  <c r="DM17" i="7"/>
  <c r="DN17" i="7" s="1"/>
  <c r="DO17" i="7" s="1"/>
  <c r="DM48" i="7"/>
  <c r="DN48" i="7" s="1"/>
  <c r="DO48" i="7" s="1"/>
  <c r="DM32" i="7"/>
  <c r="DM13" i="7"/>
  <c r="DN13" i="7" s="1"/>
  <c r="DM47" i="7"/>
  <c r="DN47" i="7" s="1"/>
  <c r="DO47" i="7" s="1"/>
  <c r="DM31" i="7"/>
  <c r="DN31" i="7" s="1"/>
  <c r="DO31" i="7" s="1"/>
  <c r="DM12" i="7"/>
  <c r="DN12" i="7" s="1"/>
  <c r="DO12" i="7" s="1"/>
  <c r="DM62" i="7"/>
  <c r="DN62" i="7" s="1"/>
  <c r="DQ62" i="7" s="1"/>
  <c r="DM46" i="7"/>
  <c r="DN46" i="7" s="1"/>
  <c r="DM30" i="7"/>
  <c r="DN30" i="7" s="1"/>
  <c r="DM11" i="7"/>
  <c r="DN11" i="7" s="1"/>
  <c r="DO11" i="7" s="1"/>
  <c r="DM61" i="7"/>
  <c r="DN61" i="7" s="1"/>
  <c r="DQ61" i="7" s="1"/>
  <c r="DM45" i="7"/>
  <c r="DN45" i="7" s="1"/>
  <c r="DO45" i="7" s="1"/>
  <c r="DM25" i="7"/>
  <c r="DM10" i="7"/>
  <c r="DN10" i="7" s="1"/>
  <c r="DO10" i="7" s="1"/>
  <c r="DM60" i="7"/>
  <c r="DN60" i="7" s="1"/>
  <c r="DQ60" i="7" s="1"/>
  <c r="DM44" i="7"/>
  <c r="DM24" i="7"/>
  <c r="DM9" i="7"/>
  <c r="DN9" i="7" s="1"/>
  <c r="DO9" i="7" s="1"/>
  <c r="DM59" i="7"/>
  <c r="DN59" i="7" s="1"/>
  <c r="DQ59" i="7" s="1"/>
  <c r="DM43" i="7"/>
  <c r="DN43" i="7" s="1"/>
  <c r="DO43" i="7" s="1"/>
  <c r="DM23" i="7"/>
  <c r="DN23" i="7" s="1"/>
  <c r="DM8" i="7"/>
  <c r="DN8" i="7" s="1"/>
  <c r="DM38" i="7"/>
  <c r="DN38" i="7" s="1"/>
  <c r="DO38" i="7" s="1"/>
  <c r="DM37" i="7"/>
  <c r="DN37" i="7" s="1"/>
  <c r="DO37" i="7" s="1"/>
  <c r="DM36" i="7"/>
  <c r="DN36" i="7" s="1"/>
  <c r="DO36" i="7" s="1"/>
  <c r="DM35" i="7"/>
  <c r="DN35" i="7" s="1"/>
  <c r="DM22" i="7"/>
  <c r="DN22" i="7" s="1"/>
  <c r="DO22" i="7" s="1"/>
  <c r="DM21" i="7"/>
  <c r="DN21" i="7" s="1"/>
  <c r="DO21" i="7" s="1"/>
  <c r="DM20" i="7"/>
  <c r="DN20" i="7" s="1"/>
  <c r="DO20" i="7" s="1"/>
  <c r="DM19" i="7"/>
  <c r="DN19" i="7" s="1"/>
  <c r="DO19" i="7" s="1"/>
  <c r="DM58" i="7"/>
  <c r="DN58" i="7" s="1"/>
  <c r="DQ58" i="7" s="1"/>
  <c r="DM57" i="7"/>
  <c r="DN57" i="7" s="1"/>
  <c r="DQ57" i="7" s="1"/>
  <c r="DM5" i="7"/>
  <c r="DN5" i="7" s="1"/>
  <c r="DO5" i="7" s="1"/>
  <c r="DM56" i="7"/>
  <c r="DN56" i="7" s="1"/>
  <c r="DM51" i="7"/>
  <c r="DM7" i="7"/>
  <c r="DN7" i="7" s="1"/>
  <c r="DM6" i="7"/>
  <c r="DN6" i="7" s="1"/>
  <c r="DO6" i="7" s="1"/>
  <c r="FC58" i="7"/>
  <c r="FD58" i="7" s="1"/>
  <c r="FG58" i="7" s="1"/>
  <c r="FC46" i="7"/>
  <c r="FD46" i="7" s="1"/>
  <c r="FC34" i="7"/>
  <c r="FD34" i="7" s="1"/>
  <c r="FE34" i="7" s="1"/>
  <c r="FC22" i="7"/>
  <c r="FD22" i="7" s="1"/>
  <c r="FC10" i="7"/>
  <c r="FD10" i="7" s="1"/>
  <c r="FE10" i="7" s="1"/>
  <c r="FC57" i="7"/>
  <c r="FD57" i="7" s="1"/>
  <c r="FG57" i="7" s="1"/>
  <c r="FC45" i="7"/>
  <c r="FD45" i="7" s="1"/>
  <c r="FE45" i="7" s="1"/>
  <c r="FC33" i="7"/>
  <c r="FD33" i="7" s="1"/>
  <c r="FE33" i="7" s="1"/>
  <c r="FC21" i="7"/>
  <c r="FD21" i="7" s="1"/>
  <c r="FE21" i="7" s="1"/>
  <c r="FC9" i="7"/>
  <c r="FD9" i="7" s="1"/>
  <c r="FE9" i="7" s="1"/>
  <c r="FC56" i="7"/>
  <c r="FD56" i="7" s="1"/>
  <c r="FC44" i="7"/>
  <c r="FD44" i="7" s="1"/>
  <c r="FE44" i="7" s="1"/>
  <c r="FC32" i="7"/>
  <c r="FD32" i="7" s="1"/>
  <c r="FC20" i="7"/>
  <c r="FD20" i="7" s="1"/>
  <c r="FC8" i="7"/>
  <c r="FD8" i="7" s="1"/>
  <c r="FC61" i="7"/>
  <c r="FD61" i="7" s="1"/>
  <c r="FG61" i="7" s="1"/>
  <c r="FC43" i="7"/>
  <c r="FD43" i="7" s="1"/>
  <c r="FE43" i="7" s="1"/>
  <c r="FC28" i="7"/>
  <c r="FC13" i="7"/>
  <c r="FD13" i="7" s="1"/>
  <c r="FC60" i="7"/>
  <c r="FD60" i="7" s="1"/>
  <c r="FG60" i="7" s="1"/>
  <c r="FC42" i="7"/>
  <c r="FD42" i="7" s="1"/>
  <c r="FE42" i="7" s="1"/>
  <c r="FC27" i="7"/>
  <c r="FD27" i="7" s="1"/>
  <c r="FE27" i="7" s="1"/>
  <c r="FC12" i="7"/>
  <c r="FD12" i="7" s="1"/>
  <c r="FE12" i="7" s="1"/>
  <c r="FC59" i="7"/>
  <c r="FD59" i="7" s="1"/>
  <c r="FG59" i="7" s="1"/>
  <c r="FC41" i="7"/>
  <c r="FD41" i="7" s="1"/>
  <c r="FC26" i="7"/>
  <c r="FD26" i="7" s="1"/>
  <c r="FE26" i="7" s="1"/>
  <c r="FC11" i="7"/>
  <c r="FC49" i="7"/>
  <c r="FD49" i="7" s="1"/>
  <c r="FE49" i="7" s="1"/>
  <c r="FC25" i="7"/>
  <c r="FD25" i="7" s="1"/>
  <c r="FC48" i="7"/>
  <c r="FC24" i="7"/>
  <c r="FC47" i="7"/>
  <c r="FD47" i="7" s="1"/>
  <c r="FE47" i="7" s="1"/>
  <c r="FC23" i="7"/>
  <c r="FD23" i="7" s="1"/>
  <c r="FC51" i="7"/>
  <c r="FC18" i="7"/>
  <c r="FD18" i="7" s="1"/>
  <c r="FE18" i="7" s="1"/>
  <c r="FC50" i="7"/>
  <c r="FD50" i="7" s="1"/>
  <c r="FC17" i="7"/>
  <c r="FD17" i="7" s="1"/>
  <c r="FC40" i="7"/>
  <c r="FC16" i="7"/>
  <c r="FD16" i="7" s="1"/>
  <c r="FC39" i="7"/>
  <c r="FD39" i="7" s="1"/>
  <c r="FC15" i="7"/>
  <c r="FD15" i="7" s="1"/>
  <c r="FC38" i="7"/>
  <c r="FD38" i="7" s="1"/>
  <c r="FE38" i="7" s="1"/>
  <c r="FC14" i="7"/>
  <c r="FD14" i="7" s="1"/>
  <c r="FC37" i="7"/>
  <c r="FD37" i="7" s="1"/>
  <c r="FE37" i="7" s="1"/>
  <c r="FC7" i="7"/>
  <c r="FD7" i="7" s="1"/>
  <c r="FE7" i="7" s="1"/>
  <c r="FC36" i="7"/>
  <c r="FC6" i="7"/>
  <c r="FD6" i="7" s="1"/>
  <c r="FC62" i="7"/>
  <c r="FD62" i="7" s="1"/>
  <c r="FG62" i="7" s="1"/>
  <c r="FC35" i="7"/>
  <c r="FD35" i="7" s="1"/>
  <c r="FE35" i="7" s="1"/>
  <c r="FC5" i="7"/>
  <c r="FD5" i="7" s="1"/>
  <c r="FE5" i="7" s="1"/>
  <c r="FC55" i="7"/>
  <c r="FD55" i="7" s="1"/>
  <c r="FE55" i="7" s="1"/>
  <c r="FC54" i="7"/>
  <c r="FD54" i="7" s="1"/>
  <c r="FE54" i="7" s="1"/>
  <c r="FC53" i="7"/>
  <c r="FD53" i="7" s="1"/>
  <c r="FE53" i="7" s="1"/>
  <c r="FC52" i="7"/>
  <c r="FD52" i="7" s="1"/>
  <c r="FE52" i="7" s="1"/>
  <c r="FC31" i="7"/>
  <c r="FD31" i="7" s="1"/>
  <c r="FE31" i="7" s="1"/>
  <c r="FC30" i="7"/>
  <c r="FD30" i="7" s="1"/>
  <c r="FC29" i="7"/>
  <c r="FD29" i="7" s="1"/>
  <c r="FE29" i="7" s="1"/>
  <c r="FC19" i="7"/>
  <c r="FD19" i="7" s="1"/>
  <c r="FE19" i="7" s="1"/>
  <c r="AS53" i="7"/>
  <c r="AS41" i="7"/>
  <c r="AT41" i="7" s="1"/>
  <c r="AS29" i="7"/>
  <c r="AT29" i="7" s="1"/>
  <c r="AU29" i="7" s="1"/>
  <c r="AS17" i="7"/>
  <c r="AT17" i="7" s="1"/>
  <c r="AS5" i="7"/>
  <c r="AT5" i="7" s="1"/>
  <c r="AU5" i="7" s="1"/>
  <c r="AS50" i="7"/>
  <c r="AT50" i="7" s="1"/>
  <c r="AU50" i="7" s="1"/>
  <c r="AS25" i="7"/>
  <c r="AT25" i="7" s="1"/>
  <c r="AU25" i="7" s="1"/>
  <c r="AS52" i="7"/>
  <c r="AS40" i="7"/>
  <c r="AT40" i="7" s="1"/>
  <c r="AU40" i="7" s="1"/>
  <c r="AS28" i="7"/>
  <c r="AS16" i="7"/>
  <c r="AT16" i="7" s="1"/>
  <c r="AU16" i="7" s="1"/>
  <c r="AS38" i="7"/>
  <c r="AS14" i="7"/>
  <c r="AT14" i="7" s="1"/>
  <c r="AS37" i="7"/>
  <c r="AT37" i="7" s="1"/>
  <c r="AU37" i="7" s="1"/>
  <c r="AS51" i="7"/>
  <c r="AS39" i="7"/>
  <c r="AT39" i="7" s="1"/>
  <c r="AS27" i="7"/>
  <c r="AT27" i="7" s="1"/>
  <c r="AU27" i="7" s="1"/>
  <c r="AS15" i="7"/>
  <c r="AS62" i="7"/>
  <c r="AT62" i="7" s="1"/>
  <c r="AU62" i="7" s="1"/>
  <c r="AS26" i="7"/>
  <c r="AS49" i="7"/>
  <c r="AT49" i="7" s="1"/>
  <c r="AU49" i="7" s="1"/>
  <c r="AS13" i="7"/>
  <c r="AT13" i="7" s="1"/>
  <c r="AS60" i="7"/>
  <c r="AT60" i="7" s="1"/>
  <c r="AW60" i="7" s="1"/>
  <c r="AS36" i="7"/>
  <c r="AS61" i="7"/>
  <c r="AT61" i="7" s="1"/>
  <c r="AW61" i="7" s="1"/>
  <c r="AS48" i="7"/>
  <c r="AS24" i="7"/>
  <c r="AT24" i="7" s="1"/>
  <c r="AU24" i="7" s="1"/>
  <c r="AS12" i="7"/>
  <c r="AT12" i="7" s="1"/>
  <c r="AU12" i="7" s="1"/>
  <c r="AS59" i="7"/>
  <c r="AT59" i="7" s="1"/>
  <c r="AU59" i="7" s="1"/>
  <c r="AS47" i="7"/>
  <c r="AT47" i="7" s="1"/>
  <c r="AU47" i="7" s="1"/>
  <c r="AS35" i="7"/>
  <c r="AT35" i="7" s="1"/>
  <c r="AS23" i="7"/>
  <c r="AT23" i="7" s="1"/>
  <c r="AU23" i="7" s="1"/>
  <c r="AS11" i="7"/>
  <c r="AT11" i="7" s="1"/>
  <c r="AU11" i="7" s="1"/>
  <c r="AS58" i="7"/>
  <c r="AT58" i="7" s="1"/>
  <c r="AU58" i="7" s="1"/>
  <c r="AS46" i="7"/>
  <c r="AT46" i="7" s="1"/>
  <c r="AS34" i="7"/>
  <c r="AT34" i="7" s="1"/>
  <c r="AU34" i="7" s="1"/>
  <c r="AS22" i="7"/>
  <c r="AT22" i="7" s="1"/>
  <c r="AU22" i="7" s="1"/>
  <c r="AS10" i="7"/>
  <c r="AT10" i="7" s="1"/>
  <c r="AU10" i="7" s="1"/>
  <c r="AS45" i="7"/>
  <c r="AT45" i="7" s="1"/>
  <c r="AU45" i="7" s="1"/>
  <c r="AS9" i="7"/>
  <c r="AS21" i="7"/>
  <c r="AT21" i="7" s="1"/>
  <c r="AU21" i="7" s="1"/>
  <c r="AS56" i="7"/>
  <c r="AS18" i="7"/>
  <c r="AT18" i="7" s="1"/>
  <c r="AU18" i="7" s="1"/>
  <c r="AS44" i="7"/>
  <c r="AT44" i="7" s="1"/>
  <c r="AU44" i="7" s="1"/>
  <c r="AS8" i="7"/>
  <c r="AT8" i="7" s="1"/>
  <c r="AS42" i="7"/>
  <c r="AT42" i="7" s="1"/>
  <c r="AU42" i="7" s="1"/>
  <c r="AS31" i="7"/>
  <c r="AS30" i="7"/>
  <c r="AT30" i="7" s="1"/>
  <c r="AU30" i="7" s="1"/>
  <c r="AS20" i="7"/>
  <c r="AT20" i="7" s="1"/>
  <c r="AS43" i="7"/>
  <c r="AT43" i="7" s="1"/>
  <c r="AU43" i="7" s="1"/>
  <c r="AS7" i="7"/>
  <c r="AT7" i="7" s="1"/>
  <c r="AU7" i="7" s="1"/>
  <c r="AS6" i="7"/>
  <c r="AT6" i="7" s="1"/>
  <c r="AS33" i="7"/>
  <c r="AS57" i="7"/>
  <c r="AT57" i="7" s="1"/>
  <c r="AW57" i="7" s="1"/>
  <c r="AS32" i="7"/>
  <c r="AT32" i="7" s="1"/>
  <c r="AS55" i="7"/>
  <c r="AS19" i="7"/>
  <c r="AT19" i="7" s="1"/>
  <c r="AU19" i="7" s="1"/>
  <c r="AS54" i="7"/>
  <c r="AT54" i="7" s="1"/>
  <c r="AU54" i="7" s="1"/>
  <c r="DA60" i="7"/>
  <c r="DB60" i="7" s="1"/>
  <c r="DE60" i="7" s="1"/>
  <c r="DA48" i="7"/>
  <c r="DB48" i="7" s="1"/>
  <c r="DC48" i="7" s="1"/>
  <c r="DA36" i="7"/>
  <c r="DB36" i="7" s="1"/>
  <c r="DC36" i="7" s="1"/>
  <c r="DA24" i="7"/>
  <c r="DB24" i="7" s="1"/>
  <c r="DC24" i="7" s="1"/>
  <c r="DA12" i="7"/>
  <c r="DB12" i="7" s="1"/>
  <c r="DC12" i="7" s="1"/>
  <c r="DA59" i="7"/>
  <c r="DB59" i="7" s="1"/>
  <c r="DE59" i="7" s="1"/>
  <c r="DA47" i="7"/>
  <c r="DB47" i="7" s="1"/>
  <c r="DC47" i="7" s="1"/>
  <c r="DA35" i="7"/>
  <c r="DB35" i="7" s="1"/>
  <c r="DA23" i="7"/>
  <c r="DB23" i="7" s="1"/>
  <c r="DA11" i="7"/>
  <c r="DB11" i="7" s="1"/>
  <c r="DC11" i="7" s="1"/>
  <c r="DA58" i="7"/>
  <c r="DB58" i="7" s="1"/>
  <c r="DE58" i="7" s="1"/>
  <c r="DA46" i="7"/>
  <c r="DB46" i="7" s="1"/>
  <c r="DA34" i="7"/>
  <c r="DB34" i="7" s="1"/>
  <c r="DC34" i="7" s="1"/>
  <c r="DA22" i="7"/>
  <c r="DA10" i="7"/>
  <c r="DA53" i="7"/>
  <c r="DB53" i="7" s="1"/>
  <c r="DC53" i="7" s="1"/>
  <c r="DA38" i="7"/>
  <c r="DB38" i="7" s="1"/>
  <c r="DC38" i="7" s="1"/>
  <c r="DA20" i="7"/>
  <c r="DB20" i="7" s="1"/>
  <c r="DC20" i="7" s="1"/>
  <c r="DA5" i="7"/>
  <c r="DB5" i="7" s="1"/>
  <c r="DC5" i="7" s="1"/>
  <c r="DA52" i="7"/>
  <c r="DB52" i="7" s="1"/>
  <c r="DA37" i="7"/>
  <c r="DA19" i="7"/>
  <c r="DB19" i="7" s="1"/>
  <c r="DC19" i="7" s="1"/>
  <c r="DA51" i="7"/>
  <c r="DA33" i="7"/>
  <c r="DB33" i="7" s="1"/>
  <c r="DC33" i="7" s="1"/>
  <c r="DA18" i="7"/>
  <c r="DB18" i="7" s="1"/>
  <c r="DC18" i="7" s="1"/>
  <c r="DA50" i="7"/>
  <c r="DB50" i="7" s="1"/>
  <c r="DA32" i="7"/>
  <c r="DB32" i="7" s="1"/>
  <c r="DC32" i="7" s="1"/>
  <c r="DA17" i="7"/>
  <c r="DB17" i="7" s="1"/>
  <c r="DC17" i="7" s="1"/>
  <c r="DA49" i="7"/>
  <c r="DB49" i="7" s="1"/>
  <c r="DC49" i="7" s="1"/>
  <c r="DA31" i="7"/>
  <c r="DB31" i="7" s="1"/>
  <c r="DC31" i="7" s="1"/>
  <c r="DA45" i="7"/>
  <c r="DB45" i="7" s="1"/>
  <c r="DC45" i="7" s="1"/>
  <c r="DA30" i="7"/>
  <c r="DB30" i="7" s="1"/>
  <c r="DA15" i="7"/>
  <c r="DB15" i="7" s="1"/>
  <c r="DA62" i="7"/>
  <c r="DB62" i="7" s="1"/>
  <c r="DE62" i="7" s="1"/>
  <c r="DA44" i="7"/>
  <c r="DB44" i="7" s="1"/>
  <c r="DC44" i="7" s="1"/>
  <c r="DA29" i="7"/>
  <c r="DB29" i="7" s="1"/>
  <c r="DC29" i="7" s="1"/>
  <c r="DA14" i="7"/>
  <c r="DB14" i="7" s="1"/>
  <c r="DA61" i="7"/>
  <c r="DB61" i="7" s="1"/>
  <c r="DE61" i="7" s="1"/>
  <c r="DA43" i="7"/>
  <c r="DB43" i="7" s="1"/>
  <c r="DC43" i="7" s="1"/>
  <c r="DA28" i="7"/>
  <c r="DB28" i="7" s="1"/>
  <c r="DC28" i="7" s="1"/>
  <c r="DA13" i="7"/>
  <c r="DB13" i="7" s="1"/>
  <c r="DA57" i="7"/>
  <c r="DB57" i="7" s="1"/>
  <c r="DE57" i="7" s="1"/>
  <c r="DA16" i="7"/>
  <c r="DB16" i="7" s="1"/>
  <c r="DA54" i="7"/>
  <c r="DB54" i="7" s="1"/>
  <c r="DC54" i="7" s="1"/>
  <c r="DA56" i="7"/>
  <c r="DB56" i="7" s="1"/>
  <c r="DA9" i="7"/>
  <c r="DB9" i="7" s="1"/>
  <c r="DC9" i="7" s="1"/>
  <c r="DA55" i="7"/>
  <c r="DB55" i="7" s="1"/>
  <c r="DC55" i="7" s="1"/>
  <c r="DA8" i="7"/>
  <c r="DB8" i="7" s="1"/>
  <c r="DA7" i="7"/>
  <c r="DB7" i="7" s="1"/>
  <c r="DA42" i="7"/>
  <c r="DB42" i="7" s="1"/>
  <c r="DC42" i="7" s="1"/>
  <c r="DA6" i="7"/>
  <c r="DA41" i="7"/>
  <c r="DB41" i="7" s="1"/>
  <c r="DA40" i="7"/>
  <c r="DB40" i="7" s="1"/>
  <c r="DC40" i="7" s="1"/>
  <c r="DA39" i="7"/>
  <c r="DB39" i="7" s="1"/>
  <c r="DA27" i="7"/>
  <c r="DB27" i="7" s="1"/>
  <c r="DC27" i="7" s="1"/>
  <c r="DA26" i="7"/>
  <c r="DB26" i="7" s="1"/>
  <c r="DC26" i="7" s="1"/>
  <c r="DA21" i="7"/>
  <c r="DB21" i="7" s="1"/>
  <c r="DC21" i="7" s="1"/>
  <c r="DA25" i="7"/>
  <c r="DB25" i="7" s="1"/>
  <c r="DC25" i="7" s="1"/>
  <c r="DY56" i="7"/>
  <c r="DZ56" i="7" s="1"/>
  <c r="DY44" i="7"/>
  <c r="DZ44" i="7" s="1"/>
  <c r="EA44" i="7" s="1"/>
  <c r="DY32" i="7"/>
  <c r="DZ32" i="7" s="1"/>
  <c r="EA32" i="7" s="1"/>
  <c r="DY20" i="7"/>
  <c r="DZ20" i="7" s="1"/>
  <c r="EA20" i="7" s="1"/>
  <c r="DY8" i="7"/>
  <c r="DZ8" i="7" s="1"/>
  <c r="DY57" i="7"/>
  <c r="DZ57" i="7" s="1"/>
  <c r="EC57" i="7" s="1"/>
  <c r="DY43" i="7"/>
  <c r="DY30" i="7"/>
  <c r="DZ30" i="7" s="1"/>
  <c r="DY17" i="7"/>
  <c r="DZ17" i="7" s="1"/>
  <c r="EA17" i="7" s="1"/>
  <c r="DY55" i="7"/>
  <c r="DZ55" i="7" s="1"/>
  <c r="EA55" i="7" s="1"/>
  <c r="DY42" i="7"/>
  <c r="DZ42" i="7" s="1"/>
  <c r="EA42" i="7" s="1"/>
  <c r="DY29" i="7"/>
  <c r="DY16" i="7"/>
  <c r="DZ16" i="7" s="1"/>
  <c r="DY54" i="7"/>
  <c r="DZ54" i="7" s="1"/>
  <c r="EA54" i="7" s="1"/>
  <c r="DY41" i="7"/>
  <c r="DZ41" i="7" s="1"/>
  <c r="DY28" i="7"/>
  <c r="DZ28" i="7" s="1"/>
  <c r="EA28" i="7" s="1"/>
  <c r="DY15" i="7"/>
  <c r="DZ15" i="7" s="1"/>
  <c r="DY59" i="7"/>
  <c r="DZ59" i="7" s="1"/>
  <c r="EC59" i="7" s="1"/>
  <c r="DY39" i="7"/>
  <c r="DZ39" i="7" s="1"/>
  <c r="DY23" i="7"/>
  <c r="DZ23" i="7" s="1"/>
  <c r="DY6" i="7"/>
  <c r="DZ6" i="7" s="1"/>
  <c r="EA6" i="7" s="1"/>
  <c r="DY58" i="7"/>
  <c r="DZ58" i="7" s="1"/>
  <c r="EC58" i="7" s="1"/>
  <c r="DY38" i="7"/>
  <c r="DZ38" i="7" s="1"/>
  <c r="EA38" i="7" s="1"/>
  <c r="DY22" i="7"/>
  <c r="DZ22" i="7" s="1"/>
  <c r="EA22" i="7" s="1"/>
  <c r="DY5" i="7"/>
  <c r="DZ5" i="7" s="1"/>
  <c r="EA5" i="7" s="1"/>
  <c r="DY53" i="7"/>
  <c r="DY37" i="7"/>
  <c r="DZ37" i="7" s="1"/>
  <c r="EA37" i="7" s="1"/>
  <c r="DY21" i="7"/>
  <c r="DY52" i="7"/>
  <c r="DZ52" i="7" s="1"/>
  <c r="DY36" i="7"/>
  <c r="DZ36" i="7" s="1"/>
  <c r="EA36" i="7" s="1"/>
  <c r="DY19" i="7"/>
  <c r="DZ19" i="7" s="1"/>
  <c r="EA19" i="7" s="1"/>
  <c r="DY51" i="7"/>
  <c r="DZ51" i="7" s="1"/>
  <c r="EA51" i="7" s="1"/>
  <c r="DY35" i="7"/>
  <c r="DZ35" i="7" s="1"/>
  <c r="DY18" i="7"/>
  <c r="DZ18" i="7" s="1"/>
  <c r="EA18" i="7" s="1"/>
  <c r="DY50" i="7"/>
  <c r="DZ50" i="7" s="1"/>
  <c r="DY34" i="7"/>
  <c r="DZ34" i="7" s="1"/>
  <c r="EA34" i="7" s="1"/>
  <c r="DY14" i="7"/>
  <c r="DZ14" i="7" s="1"/>
  <c r="DY49" i="7"/>
  <c r="DZ49" i="7" s="1"/>
  <c r="EA49" i="7" s="1"/>
  <c r="DY33" i="7"/>
  <c r="DY13" i="7"/>
  <c r="DZ13" i="7" s="1"/>
  <c r="DY48" i="7"/>
  <c r="DZ48" i="7" s="1"/>
  <c r="EA48" i="7" s="1"/>
  <c r="DY31" i="7"/>
  <c r="DZ31" i="7" s="1"/>
  <c r="EA31" i="7" s="1"/>
  <c r="DY12" i="7"/>
  <c r="DZ12" i="7" s="1"/>
  <c r="EA12" i="7" s="1"/>
  <c r="DY27" i="7"/>
  <c r="DY26" i="7"/>
  <c r="DZ26" i="7" s="1"/>
  <c r="EA26" i="7" s="1"/>
  <c r="DY25" i="7"/>
  <c r="DZ25" i="7" s="1"/>
  <c r="EA25" i="7" s="1"/>
  <c r="DY24" i="7"/>
  <c r="DZ24" i="7" s="1"/>
  <c r="EA24" i="7" s="1"/>
  <c r="DY11" i="7"/>
  <c r="DZ11" i="7" s="1"/>
  <c r="EA11" i="7" s="1"/>
  <c r="DY62" i="7"/>
  <c r="DZ62" i="7" s="1"/>
  <c r="EC62" i="7" s="1"/>
  <c r="DY10" i="7"/>
  <c r="DZ10" i="7" s="1"/>
  <c r="EA10" i="7" s="1"/>
  <c r="DY61" i="7"/>
  <c r="DZ61" i="7" s="1"/>
  <c r="EC61" i="7" s="1"/>
  <c r="DY9" i="7"/>
  <c r="DY60" i="7"/>
  <c r="DZ60" i="7" s="1"/>
  <c r="EC60" i="7" s="1"/>
  <c r="DY7" i="7"/>
  <c r="DZ7" i="7" s="1"/>
  <c r="DY40" i="7"/>
  <c r="DY47" i="7"/>
  <c r="DZ47" i="7" s="1"/>
  <c r="EA47" i="7" s="1"/>
  <c r="DY46" i="7"/>
  <c r="DZ46" i="7" s="1"/>
  <c r="DY45" i="7"/>
  <c r="DZ45" i="7" s="1"/>
  <c r="EA45" i="7" s="1"/>
  <c r="DS54" i="7"/>
  <c r="DT54" i="7" s="1"/>
  <c r="DU54" i="7" s="1"/>
  <c r="DS42" i="7"/>
  <c r="DT42" i="7" s="1"/>
  <c r="DU42" i="7" s="1"/>
  <c r="DS30" i="7"/>
  <c r="DT30" i="7" s="1"/>
  <c r="DS18" i="7"/>
  <c r="DT18" i="7" s="1"/>
  <c r="DU18" i="7" s="1"/>
  <c r="DS6" i="7"/>
  <c r="DT6" i="7" s="1"/>
  <c r="DU6" i="7" s="1"/>
  <c r="DS62" i="7"/>
  <c r="DT62" i="7" s="1"/>
  <c r="DW62" i="7" s="1"/>
  <c r="DS49" i="7"/>
  <c r="DT49" i="7" s="1"/>
  <c r="DU49" i="7" s="1"/>
  <c r="DS36" i="7"/>
  <c r="DS23" i="7"/>
  <c r="DT23" i="7" s="1"/>
  <c r="DS10" i="7"/>
  <c r="DS61" i="7"/>
  <c r="DT61" i="7" s="1"/>
  <c r="DW61" i="7" s="1"/>
  <c r="DS48" i="7"/>
  <c r="DS35" i="7"/>
  <c r="DT35" i="7" s="1"/>
  <c r="DS22" i="7"/>
  <c r="DT22" i="7" s="1"/>
  <c r="DU22" i="7" s="1"/>
  <c r="DS9" i="7"/>
  <c r="DS60" i="7"/>
  <c r="DT60" i="7" s="1"/>
  <c r="DW60" i="7" s="1"/>
  <c r="DS47" i="7"/>
  <c r="DS34" i="7"/>
  <c r="DT34" i="7" s="1"/>
  <c r="DU34" i="7" s="1"/>
  <c r="DS21" i="7"/>
  <c r="DT21" i="7" s="1"/>
  <c r="DU21" i="7" s="1"/>
  <c r="DS8" i="7"/>
  <c r="DT8" i="7" s="1"/>
  <c r="DS45" i="7"/>
  <c r="DT45" i="7" s="1"/>
  <c r="DU45" i="7" s="1"/>
  <c r="DS28" i="7"/>
  <c r="DT28" i="7" s="1"/>
  <c r="DU28" i="7" s="1"/>
  <c r="DS12" i="7"/>
  <c r="DS44" i="7"/>
  <c r="DT44" i="7" s="1"/>
  <c r="DU44" i="7" s="1"/>
  <c r="DS27" i="7"/>
  <c r="DT27" i="7" s="1"/>
  <c r="DU27" i="7" s="1"/>
  <c r="DS11" i="7"/>
  <c r="DT11" i="7" s="1"/>
  <c r="DU11" i="7" s="1"/>
  <c r="DS59" i="7"/>
  <c r="DT59" i="7" s="1"/>
  <c r="DW59" i="7" s="1"/>
  <c r="DS43" i="7"/>
  <c r="DT43" i="7" s="1"/>
  <c r="DU43" i="7" s="1"/>
  <c r="DS26" i="7"/>
  <c r="DT26" i="7" s="1"/>
  <c r="DU26" i="7" s="1"/>
  <c r="DS7" i="7"/>
  <c r="DT7" i="7" s="1"/>
  <c r="DS58" i="7"/>
  <c r="DT58" i="7" s="1"/>
  <c r="DW58" i="7" s="1"/>
  <c r="DS41" i="7"/>
  <c r="DT41" i="7" s="1"/>
  <c r="DS25" i="7"/>
  <c r="DT25" i="7" s="1"/>
  <c r="DU25" i="7" s="1"/>
  <c r="DS5" i="7"/>
  <c r="DT5" i="7" s="1"/>
  <c r="DU5" i="7" s="1"/>
  <c r="DS57" i="7"/>
  <c r="DT57" i="7" s="1"/>
  <c r="DW57" i="7" s="1"/>
  <c r="DS40" i="7"/>
  <c r="DT40" i="7" s="1"/>
  <c r="DU40" i="7" s="1"/>
  <c r="DS24" i="7"/>
  <c r="DS56" i="7"/>
  <c r="DT56" i="7" s="1"/>
  <c r="DS39" i="7"/>
  <c r="DT39" i="7" s="1"/>
  <c r="DS20" i="7"/>
  <c r="DT20" i="7" s="1"/>
  <c r="DU20" i="7" s="1"/>
  <c r="DS55" i="7"/>
  <c r="DT55" i="7" s="1"/>
  <c r="DU55" i="7" s="1"/>
  <c r="DS38" i="7"/>
  <c r="DT38" i="7" s="1"/>
  <c r="DU38" i="7" s="1"/>
  <c r="DS19" i="7"/>
  <c r="DT19" i="7" s="1"/>
  <c r="DU19" i="7" s="1"/>
  <c r="DS53" i="7"/>
  <c r="DT53" i="7" s="1"/>
  <c r="DU53" i="7" s="1"/>
  <c r="DS37" i="7"/>
  <c r="DT37" i="7" s="1"/>
  <c r="DU37" i="7" s="1"/>
  <c r="DS17" i="7"/>
  <c r="DT17" i="7" s="1"/>
  <c r="DU17" i="7" s="1"/>
  <c r="DS33" i="7"/>
  <c r="DS32" i="7"/>
  <c r="DT32" i="7" s="1"/>
  <c r="DU32" i="7" s="1"/>
  <c r="DS31" i="7"/>
  <c r="DT31" i="7" s="1"/>
  <c r="DU31" i="7" s="1"/>
  <c r="DS29" i="7"/>
  <c r="DT29" i="7" s="1"/>
  <c r="DU29" i="7" s="1"/>
  <c r="DS16" i="7"/>
  <c r="DT16" i="7" s="1"/>
  <c r="DS15" i="7"/>
  <c r="DT15" i="7" s="1"/>
  <c r="DS14" i="7"/>
  <c r="DT14" i="7" s="1"/>
  <c r="DS13" i="7"/>
  <c r="DT13" i="7" s="1"/>
  <c r="DS51" i="7"/>
  <c r="DT51" i="7" s="1"/>
  <c r="DU51" i="7" s="1"/>
  <c r="DS46" i="7"/>
  <c r="DT46" i="7" s="1"/>
  <c r="DS52" i="7"/>
  <c r="DT52" i="7" s="1"/>
  <c r="DS50" i="7"/>
  <c r="DT50" i="7" s="1"/>
  <c r="AM51" i="7"/>
  <c r="AN51" i="7" s="1"/>
  <c r="AO51" i="7" s="1"/>
  <c r="AM39" i="7"/>
  <c r="AN39" i="7" s="1"/>
  <c r="AM27" i="7"/>
  <c r="AN27" i="7" s="1"/>
  <c r="AO27" i="7" s="1"/>
  <c r="AM15" i="7"/>
  <c r="AN15" i="7" s="1"/>
  <c r="AM60" i="7"/>
  <c r="AN60" i="7" s="1"/>
  <c r="AQ60" i="7" s="1"/>
  <c r="AM12" i="7"/>
  <c r="AM11" i="7"/>
  <c r="AN11" i="7" s="1"/>
  <c r="AO11" i="7" s="1"/>
  <c r="AM22" i="7"/>
  <c r="AN22" i="7" s="1"/>
  <c r="AM62" i="7"/>
  <c r="AN62" i="7" s="1"/>
  <c r="AQ62" i="7" s="1"/>
  <c r="AM50" i="7"/>
  <c r="AN50" i="7" s="1"/>
  <c r="AO50" i="7" s="1"/>
  <c r="AM38" i="7"/>
  <c r="AN38" i="7" s="1"/>
  <c r="AO38" i="7" s="1"/>
  <c r="AM26" i="7"/>
  <c r="AM14" i="7"/>
  <c r="AN14" i="7" s="1"/>
  <c r="AO14" i="7" s="1"/>
  <c r="AM36" i="7"/>
  <c r="AN36" i="7" s="1"/>
  <c r="AO36" i="7" s="1"/>
  <c r="AM59" i="7"/>
  <c r="AN59" i="7" s="1"/>
  <c r="AQ59" i="7" s="1"/>
  <c r="AM23" i="7"/>
  <c r="AN23" i="7" s="1"/>
  <c r="AM61" i="7"/>
  <c r="AN61" i="7" s="1"/>
  <c r="AQ61" i="7" s="1"/>
  <c r="AM49" i="7"/>
  <c r="AN49" i="7" s="1"/>
  <c r="AO49" i="7" s="1"/>
  <c r="AM37" i="7"/>
  <c r="AM25" i="7"/>
  <c r="AN25" i="7" s="1"/>
  <c r="AM13" i="7"/>
  <c r="AN13" i="7" s="1"/>
  <c r="AM48" i="7"/>
  <c r="AN48" i="7" s="1"/>
  <c r="AO48" i="7" s="1"/>
  <c r="AM24" i="7"/>
  <c r="AM35" i="7"/>
  <c r="AN35" i="7" s="1"/>
  <c r="AM34" i="7"/>
  <c r="AN34" i="7" s="1"/>
  <c r="AO34" i="7" s="1"/>
  <c r="AM58" i="7"/>
  <c r="AN58" i="7" s="1"/>
  <c r="AO58" i="7" s="1"/>
  <c r="AM10" i="7"/>
  <c r="AN10" i="7" s="1"/>
  <c r="AM47" i="7"/>
  <c r="AN47" i="7" s="1"/>
  <c r="AO47" i="7" s="1"/>
  <c r="AM46" i="7"/>
  <c r="AN46" i="7" s="1"/>
  <c r="AM57" i="7"/>
  <c r="AN57" i="7" s="1"/>
  <c r="AQ57" i="7" s="1"/>
  <c r="AM45" i="7"/>
  <c r="AN45" i="7" s="1"/>
  <c r="AM33" i="7"/>
  <c r="AN33" i="7" s="1"/>
  <c r="AO33" i="7" s="1"/>
  <c r="AM21" i="7"/>
  <c r="AM9" i="7"/>
  <c r="AM56" i="7"/>
  <c r="AN56" i="7" s="1"/>
  <c r="AM44" i="7"/>
  <c r="AN44" i="7" s="1"/>
  <c r="AO44" i="7" s="1"/>
  <c r="AM32" i="7"/>
  <c r="AN32" i="7" s="1"/>
  <c r="AM20" i="7"/>
  <c r="AN20" i="7" s="1"/>
  <c r="AM8" i="7"/>
  <c r="AN8" i="7" s="1"/>
  <c r="AM31" i="7"/>
  <c r="AN31" i="7" s="1"/>
  <c r="AO31" i="7" s="1"/>
  <c r="AM28" i="7"/>
  <c r="AN28" i="7" s="1"/>
  <c r="AO28" i="7" s="1"/>
  <c r="AM19" i="7"/>
  <c r="AM54" i="7"/>
  <c r="AM52" i="7"/>
  <c r="AN52" i="7" s="1"/>
  <c r="AO52" i="7" s="1"/>
  <c r="AM6" i="7"/>
  <c r="AM30" i="7"/>
  <c r="AN30" i="7" s="1"/>
  <c r="AM55" i="7"/>
  <c r="AN55" i="7" s="1"/>
  <c r="AO55" i="7" s="1"/>
  <c r="AM18" i="7"/>
  <c r="AN18" i="7" s="1"/>
  <c r="AO18" i="7" s="1"/>
  <c r="AM43" i="7"/>
  <c r="AM29" i="7"/>
  <c r="AN29" i="7" s="1"/>
  <c r="AO29" i="7" s="1"/>
  <c r="AM53" i="7"/>
  <c r="AN53" i="7" s="1"/>
  <c r="AO53" i="7" s="1"/>
  <c r="AM7" i="7"/>
  <c r="AN7" i="7" s="1"/>
  <c r="AM42" i="7"/>
  <c r="AN42" i="7" s="1"/>
  <c r="AO42" i="7" s="1"/>
  <c r="AM40" i="7"/>
  <c r="AN40" i="7" s="1"/>
  <c r="AO40" i="7" s="1"/>
  <c r="AM17" i="7"/>
  <c r="AN17" i="7" s="1"/>
  <c r="AO17" i="7" s="1"/>
  <c r="AM16" i="7"/>
  <c r="AN16" i="7" s="1"/>
  <c r="AM41" i="7"/>
  <c r="AN41" i="7" s="1"/>
  <c r="AM5" i="7"/>
  <c r="CU58" i="7"/>
  <c r="CV58" i="7" s="1"/>
  <c r="CY58" i="7" s="1"/>
  <c r="CU46" i="7"/>
  <c r="CV46" i="7" s="1"/>
  <c r="CU34" i="7"/>
  <c r="CV34" i="7" s="1"/>
  <c r="CW34" i="7" s="1"/>
  <c r="CU22" i="7"/>
  <c r="CV22" i="7" s="1"/>
  <c r="CW22" i="7" s="1"/>
  <c r="CU10" i="7"/>
  <c r="CV10" i="7" s="1"/>
  <c r="CW10" i="7" s="1"/>
  <c r="CU57" i="7"/>
  <c r="CV57" i="7" s="1"/>
  <c r="CY57" i="7" s="1"/>
  <c r="CU45" i="7"/>
  <c r="CV45" i="7" s="1"/>
  <c r="CW45" i="7" s="1"/>
  <c r="CU33" i="7"/>
  <c r="CV33" i="7" s="1"/>
  <c r="CW33" i="7" s="1"/>
  <c r="CU21" i="7"/>
  <c r="CV21" i="7" s="1"/>
  <c r="CW21" i="7" s="1"/>
  <c r="CU9" i="7"/>
  <c r="CU56" i="7"/>
  <c r="CV56" i="7" s="1"/>
  <c r="CU48" i="7"/>
  <c r="CU32" i="7"/>
  <c r="CV32" i="7" s="1"/>
  <c r="CW32" i="7" s="1"/>
  <c r="CU18" i="7"/>
  <c r="CV18" i="7" s="1"/>
  <c r="CW18" i="7" s="1"/>
  <c r="CU62" i="7"/>
  <c r="CV62" i="7" s="1"/>
  <c r="CY62" i="7" s="1"/>
  <c r="CU47" i="7"/>
  <c r="CV47" i="7" s="1"/>
  <c r="CW47" i="7" s="1"/>
  <c r="CU31" i="7"/>
  <c r="CU17" i="7"/>
  <c r="CV17" i="7" s="1"/>
  <c r="CW17" i="7" s="1"/>
  <c r="CU61" i="7"/>
  <c r="CV61" i="7" s="1"/>
  <c r="CY61" i="7" s="1"/>
  <c r="CU44" i="7"/>
  <c r="CV44" i="7" s="1"/>
  <c r="CW44" i="7" s="1"/>
  <c r="CU30" i="7"/>
  <c r="CV30" i="7" s="1"/>
  <c r="CU16" i="7"/>
  <c r="CV16" i="7" s="1"/>
  <c r="CU60" i="7"/>
  <c r="CV60" i="7" s="1"/>
  <c r="CY60" i="7" s="1"/>
  <c r="CU43" i="7"/>
  <c r="CU29" i="7"/>
  <c r="CU15" i="7"/>
  <c r="CV15" i="7" s="1"/>
  <c r="CU55" i="7"/>
  <c r="CU54" i="7"/>
  <c r="CV54" i="7" s="1"/>
  <c r="CW54" i="7" s="1"/>
  <c r="CU53" i="7"/>
  <c r="CU40" i="7"/>
  <c r="CV40" i="7" s="1"/>
  <c r="CW40" i="7" s="1"/>
  <c r="CU20" i="7"/>
  <c r="CV20" i="7" s="1"/>
  <c r="CW20" i="7" s="1"/>
  <c r="CU39" i="7"/>
  <c r="CV39" i="7" s="1"/>
  <c r="CU19" i="7"/>
  <c r="CV19" i="7" s="1"/>
  <c r="CW19" i="7" s="1"/>
  <c r="CU38" i="7"/>
  <c r="CV38" i="7" s="1"/>
  <c r="CW38" i="7" s="1"/>
  <c r="CU14" i="7"/>
  <c r="CV14" i="7" s="1"/>
  <c r="CU13" i="7"/>
  <c r="CV13" i="7" s="1"/>
  <c r="CU37" i="7"/>
  <c r="CV37" i="7" s="1"/>
  <c r="CW37" i="7" s="1"/>
  <c r="CU36" i="7"/>
  <c r="CU12" i="7"/>
  <c r="CV12" i="7" s="1"/>
  <c r="CW12" i="7" s="1"/>
  <c r="CU59" i="7"/>
  <c r="CV59" i="7" s="1"/>
  <c r="CY59" i="7" s="1"/>
  <c r="CU35" i="7"/>
  <c r="CV35" i="7" s="1"/>
  <c r="CU11" i="7"/>
  <c r="CV11" i="7" s="1"/>
  <c r="CW11" i="7" s="1"/>
  <c r="CU52" i="7"/>
  <c r="CV52" i="7" s="1"/>
  <c r="CU28" i="7"/>
  <c r="CV28" i="7" s="1"/>
  <c r="CW28" i="7" s="1"/>
  <c r="CU8" i="7"/>
  <c r="CV8" i="7" s="1"/>
  <c r="CU51" i="7"/>
  <c r="CV51" i="7" s="1"/>
  <c r="CW51" i="7" s="1"/>
  <c r="CU27" i="7"/>
  <c r="CU7" i="7"/>
  <c r="CV7" i="7" s="1"/>
  <c r="CU6" i="7"/>
  <c r="CV6" i="7" s="1"/>
  <c r="CW6" i="7" s="1"/>
  <c r="CU41" i="7"/>
  <c r="CV41" i="7" s="1"/>
  <c r="CU26" i="7"/>
  <c r="CU5" i="7"/>
  <c r="CV5" i="7" s="1"/>
  <c r="CU42" i="7"/>
  <c r="CV42" i="7" s="1"/>
  <c r="CW42" i="7" s="1"/>
  <c r="CU25" i="7"/>
  <c r="CV25" i="7" s="1"/>
  <c r="CW25" i="7" s="1"/>
  <c r="CU23" i="7"/>
  <c r="CV23" i="7" s="1"/>
  <c r="CU50" i="7"/>
  <c r="CV50" i="7" s="1"/>
  <c r="CU49" i="7"/>
  <c r="CV49" i="7" s="1"/>
  <c r="CW49" i="7" s="1"/>
  <c r="CU24" i="7"/>
  <c r="CV24" i="7" s="1"/>
  <c r="CW24" i="7" s="1"/>
  <c r="FI60" i="7"/>
  <c r="FJ60" i="7" s="1"/>
  <c r="FM60" i="7" s="1"/>
  <c r="FI48" i="7"/>
  <c r="FI36" i="7"/>
  <c r="FI24" i="7"/>
  <c r="FI12" i="7"/>
  <c r="FI59" i="7"/>
  <c r="FJ59" i="7" s="1"/>
  <c r="FM59" i="7" s="1"/>
  <c r="FI47" i="7"/>
  <c r="FJ47" i="7" s="1"/>
  <c r="FK47" i="7" s="1"/>
  <c r="FI35" i="7"/>
  <c r="FJ35" i="7" s="1"/>
  <c r="FK35" i="7" s="1"/>
  <c r="FI23" i="7"/>
  <c r="FJ23" i="7" s="1"/>
  <c r="FI11" i="7"/>
  <c r="FJ11" i="7" s="1"/>
  <c r="FK11" i="7" s="1"/>
  <c r="FI58" i="7"/>
  <c r="FJ58" i="7" s="1"/>
  <c r="FM58" i="7" s="1"/>
  <c r="FI46" i="7"/>
  <c r="FJ46" i="7" s="1"/>
  <c r="FI34" i="7"/>
  <c r="FJ34" i="7" s="1"/>
  <c r="FK34" i="7" s="1"/>
  <c r="FI22" i="7"/>
  <c r="FJ22" i="7" s="1"/>
  <c r="FI10" i="7"/>
  <c r="FJ10" i="7" s="1"/>
  <c r="FK10" i="7" s="1"/>
  <c r="FI51" i="7"/>
  <c r="FI33" i="7"/>
  <c r="FJ33" i="7" s="1"/>
  <c r="FK33" i="7" s="1"/>
  <c r="FI18" i="7"/>
  <c r="FJ18" i="7" s="1"/>
  <c r="FK18" i="7" s="1"/>
  <c r="FI50" i="7"/>
  <c r="FJ50" i="7" s="1"/>
  <c r="FI32" i="7"/>
  <c r="FJ32" i="7" s="1"/>
  <c r="FI17" i="7"/>
  <c r="FJ17" i="7" s="1"/>
  <c r="FI49" i="7"/>
  <c r="FJ49" i="7" s="1"/>
  <c r="FK49" i="7" s="1"/>
  <c r="FI31" i="7"/>
  <c r="FJ31" i="7" s="1"/>
  <c r="FK31" i="7" s="1"/>
  <c r="FI16" i="7"/>
  <c r="FJ16" i="7" s="1"/>
  <c r="FI54" i="7"/>
  <c r="FJ54" i="7" s="1"/>
  <c r="FK54" i="7" s="1"/>
  <c r="FI30" i="7"/>
  <c r="FJ30" i="7" s="1"/>
  <c r="FI9" i="7"/>
  <c r="FJ9" i="7" s="1"/>
  <c r="FK9" i="7" s="1"/>
  <c r="FI53" i="7"/>
  <c r="FJ53" i="7" s="1"/>
  <c r="FK53" i="7" s="1"/>
  <c r="FI29" i="7"/>
  <c r="FI8" i="7"/>
  <c r="FJ8" i="7" s="1"/>
  <c r="FI52" i="7"/>
  <c r="FJ52" i="7" s="1"/>
  <c r="FK52" i="7" s="1"/>
  <c r="FI28" i="7"/>
  <c r="FJ28" i="7" s="1"/>
  <c r="FK28" i="7" s="1"/>
  <c r="FI7" i="7"/>
  <c r="FJ7" i="7" s="1"/>
  <c r="FK7" i="7" s="1"/>
  <c r="FI44" i="7"/>
  <c r="FJ44" i="7" s="1"/>
  <c r="FK44" i="7" s="1"/>
  <c r="FI20" i="7"/>
  <c r="FJ20" i="7" s="1"/>
  <c r="FI43" i="7"/>
  <c r="FJ43" i="7" s="1"/>
  <c r="FK43" i="7" s="1"/>
  <c r="FI19" i="7"/>
  <c r="FJ19" i="7" s="1"/>
  <c r="FK19" i="7" s="1"/>
  <c r="FI42" i="7"/>
  <c r="FI15" i="7"/>
  <c r="FJ15" i="7" s="1"/>
  <c r="FI41" i="7"/>
  <c r="FJ41" i="7" s="1"/>
  <c r="FI14" i="7"/>
  <c r="FJ14" i="7" s="1"/>
  <c r="FI40" i="7"/>
  <c r="FJ40" i="7" s="1"/>
  <c r="FK40" i="7" s="1"/>
  <c r="FI13" i="7"/>
  <c r="FJ13" i="7" s="1"/>
  <c r="FI39" i="7"/>
  <c r="FJ39" i="7" s="1"/>
  <c r="FI6" i="7"/>
  <c r="FJ6" i="7" s="1"/>
  <c r="FI62" i="7"/>
  <c r="FJ62" i="7" s="1"/>
  <c r="FM62" i="7" s="1"/>
  <c r="FI38" i="7"/>
  <c r="FI5" i="7"/>
  <c r="FJ5" i="7" s="1"/>
  <c r="FK5" i="7" s="1"/>
  <c r="FI61" i="7"/>
  <c r="FJ61" i="7" s="1"/>
  <c r="FM61" i="7" s="1"/>
  <c r="FI37" i="7"/>
  <c r="FJ37" i="7" s="1"/>
  <c r="FK37" i="7" s="1"/>
  <c r="FI27" i="7"/>
  <c r="FJ27" i="7" s="1"/>
  <c r="FK27" i="7" s="1"/>
  <c r="FI26" i="7"/>
  <c r="FJ26" i="7" s="1"/>
  <c r="FK26" i="7" s="1"/>
  <c r="FI25" i="7"/>
  <c r="FJ25" i="7" s="1"/>
  <c r="FI21" i="7"/>
  <c r="FJ21" i="7" s="1"/>
  <c r="FK21" i="7" s="1"/>
  <c r="FI56" i="7"/>
  <c r="FJ56" i="7" s="1"/>
  <c r="FI57" i="7"/>
  <c r="FJ57" i="7" s="1"/>
  <c r="FM57" i="7" s="1"/>
  <c r="FI55" i="7"/>
  <c r="FJ55" i="7" s="1"/>
  <c r="FK55" i="7" s="1"/>
  <c r="FI45" i="7"/>
  <c r="FJ45" i="7" s="1"/>
  <c r="FK45" i="7" s="1"/>
  <c r="IC60" i="7"/>
  <c r="ID60" i="7" s="1"/>
  <c r="IG60" i="7" s="1"/>
  <c r="IC48" i="7"/>
  <c r="IC36" i="7"/>
  <c r="ID36" i="7" s="1"/>
  <c r="IE36" i="7" s="1"/>
  <c r="IC24" i="7"/>
  <c r="ID24" i="7" s="1"/>
  <c r="IE24" i="7" s="1"/>
  <c r="IC12" i="7"/>
  <c r="ID12" i="7" s="1"/>
  <c r="IE12" i="7" s="1"/>
  <c r="IC59" i="7"/>
  <c r="ID59" i="7" s="1"/>
  <c r="IG59" i="7" s="1"/>
  <c r="IC47" i="7"/>
  <c r="ID47" i="7" s="1"/>
  <c r="IE47" i="7" s="1"/>
  <c r="IC35" i="7"/>
  <c r="ID35" i="7" s="1"/>
  <c r="IC23" i="7"/>
  <c r="ID23" i="7" s="1"/>
  <c r="IC11" i="7"/>
  <c r="ID11" i="7" s="1"/>
  <c r="IE11" i="7" s="1"/>
  <c r="IC58" i="7"/>
  <c r="ID58" i="7" s="1"/>
  <c r="IG58" i="7" s="1"/>
  <c r="IC46" i="7"/>
  <c r="ID46" i="7" s="1"/>
  <c r="IE46" i="7" s="1"/>
  <c r="IC34" i="7"/>
  <c r="ID34" i="7" s="1"/>
  <c r="IE34" i="7" s="1"/>
  <c r="IC22" i="7"/>
  <c r="ID22" i="7" s="1"/>
  <c r="IE22" i="7" s="1"/>
  <c r="IC10" i="7"/>
  <c r="ID10" i="7" s="1"/>
  <c r="IC61" i="7"/>
  <c r="ID61" i="7" s="1"/>
  <c r="IG61" i="7" s="1"/>
  <c r="IC49" i="7"/>
  <c r="ID49" i="7" s="1"/>
  <c r="IE49" i="7" s="1"/>
  <c r="IC62" i="7"/>
  <c r="ID62" i="7" s="1"/>
  <c r="IG62" i="7" s="1"/>
  <c r="IC42" i="7"/>
  <c r="ID42" i="7" s="1"/>
  <c r="IE42" i="7" s="1"/>
  <c r="IC27" i="7"/>
  <c r="ID27" i="7" s="1"/>
  <c r="IE27" i="7" s="1"/>
  <c r="IC9" i="7"/>
  <c r="ID9" i="7" s="1"/>
  <c r="IE9" i="7" s="1"/>
  <c r="IC57" i="7"/>
  <c r="ID57" i="7" s="1"/>
  <c r="IE57" i="7" s="1"/>
  <c r="IC41" i="7"/>
  <c r="ID41" i="7" s="1"/>
  <c r="IC26" i="7"/>
  <c r="ID26" i="7" s="1"/>
  <c r="IE26" i="7" s="1"/>
  <c r="IC8" i="7"/>
  <c r="ID8" i="7" s="1"/>
  <c r="IC56" i="7"/>
  <c r="ID56" i="7" s="1"/>
  <c r="IC40" i="7"/>
  <c r="ID40" i="7" s="1"/>
  <c r="IC25" i="7"/>
  <c r="ID25" i="7" s="1"/>
  <c r="IE25" i="7" s="1"/>
  <c r="IC7" i="7"/>
  <c r="ID7" i="7" s="1"/>
  <c r="IC55" i="7"/>
  <c r="ID55" i="7" s="1"/>
  <c r="IE55" i="7" s="1"/>
  <c r="IC39" i="7"/>
  <c r="ID39" i="7" s="1"/>
  <c r="IE39" i="7" s="1"/>
  <c r="IC21" i="7"/>
  <c r="IC54" i="7"/>
  <c r="IC38" i="7"/>
  <c r="ID38" i="7" s="1"/>
  <c r="IE38" i="7" s="1"/>
  <c r="IC20" i="7"/>
  <c r="ID20" i="7" s="1"/>
  <c r="IC53" i="7"/>
  <c r="ID53" i="7" s="1"/>
  <c r="IE53" i="7" s="1"/>
  <c r="IC37" i="7"/>
  <c r="ID37" i="7" s="1"/>
  <c r="IE37" i="7" s="1"/>
  <c r="IC19" i="7"/>
  <c r="ID19" i="7" s="1"/>
  <c r="IE19" i="7" s="1"/>
  <c r="IC52" i="7"/>
  <c r="ID52" i="7" s="1"/>
  <c r="IC33" i="7"/>
  <c r="IC18" i="7"/>
  <c r="ID18" i="7" s="1"/>
  <c r="IE18" i="7" s="1"/>
  <c r="IC28" i="7"/>
  <c r="ID28" i="7" s="1"/>
  <c r="IE28" i="7" s="1"/>
  <c r="IC17" i="7"/>
  <c r="ID17" i="7" s="1"/>
  <c r="IC16" i="7"/>
  <c r="ID16" i="7" s="1"/>
  <c r="IC51" i="7"/>
  <c r="ID51" i="7" s="1"/>
  <c r="IE51" i="7" s="1"/>
  <c r="IC15" i="7"/>
  <c r="ID15" i="7" s="1"/>
  <c r="IC50" i="7"/>
  <c r="ID50" i="7" s="1"/>
  <c r="IC14" i="7"/>
  <c r="ID14" i="7" s="1"/>
  <c r="IC45" i="7"/>
  <c r="ID45" i="7" s="1"/>
  <c r="IE45" i="7" s="1"/>
  <c r="IC13" i="7"/>
  <c r="ID13" i="7" s="1"/>
  <c r="IE13" i="7" s="1"/>
  <c r="IC6" i="7"/>
  <c r="ID6" i="7" s="1"/>
  <c r="IC5" i="7"/>
  <c r="IC44" i="7"/>
  <c r="ID44" i="7" s="1"/>
  <c r="IE44" i="7" s="1"/>
  <c r="IC43" i="7"/>
  <c r="ID43" i="7" s="1"/>
  <c r="IE43" i="7" s="1"/>
  <c r="IC32" i="7"/>
  <c r="ID32" i="7" s="1"/>
  <c r="IC31" i="7"/>
  <c r="ID31" i="7" s="1"/>
  <c r="IE31" i="7" s="1"/>
  <c r="IC30" i="7"/>
  <c r="ID30" i="7" s="1"/>
  <c r="IC29" i="7"/>
  <c r="ID29" i="7" s="1"/>
  <c r="IE29" i="7" s="1"/>
  <c r="HW58" i="7"/>
  <c r="HX58" i="7" s="1"/>
  <c r="IA58" i="7" s="1"/>
  <c r="HW46" i="7"/>
  <c r="HX46" i="7" s="1"/>
  <c r="HY46" i="7" s="1"/>
  <c r="HW34" i="7"/>
  <c r="HX34" i="7" s="1"/>
  <c r="HY34" i="7" s="1"/>
  <c r="HW22" i="7"/>
  <c r="HX22" i="7" s="1"/>
  <c r="HY22" i="7" s="1"/>
  <c r="HW10" i="7"/>
  <c r="HX10" i="7" s="1"/>
  <c r="HW57" i="7"/>
  <c r="HX57" i="7" s="1"/>
  <c r="HY57" i="7" s="1"/>
  <c r="HW45" i="7"/>
  <c r="HX45" i="7" s="1"/>
  <c r="HY45" i="7" s="1"/>
  <c r="HW33" i="7"/>
  <c r="HX33" i="7" s="1"/>
  <c r="HY33" i="7" s="1"/>
  <c r="HW21" i="7"/>
  <c r="HX21" i="7" s="1"/>
  <c r="HY21" i="7" s="1"/>
  <c r="HW9" i="7"/>
  <c r="HX9" i="7" s="1"/>
  <c r="HY9" i="7" s="1"/>
  <c r="HW56" i="7"/>
  <c r="HX56" i="7" s="1"/>
  <c r="HW44" i="7"/>
  <c r="HX44" i="7" s="1"/>
  <c r="HY44" i="7" s="1"/>
  <c r="HW32" i="7"/>
  <c r="HX32" i="7" s="1"/>
  <c r="HW20" i="7"/>
  <c r="HX20" i="7" s="1"/>
  <c r="HW8" i="7"/>
  <c r="HX8" i="7" s="1"/>
  <c r="HW52" i="7"/>
  <c r="HX52" i="7" s="1"/>
  <c r="HW37" i="7"/>
  <c r="HX37" i="7" s="1"/>
  <c r="HY37" i="7" s="1"/>
  <c r="HW19" i="7"/>
  <c r="HX19" i="7" s="1"/>
  <c r="HY19" i="7" s="1"/>
  <c r="HW51" i="7"/>
  <c r="HX51" i="7" s="1"/>
  <c r="HY51" i="7" s="1"/>
  <c r="HW36" i="7"/>
  <c r="HX36" i="7" s="1"/>
  <c r="HY36" i="7" s="1"/>
  <c r="HW18" i="7"/>
  <c r="HX18" i="7" s="1"/>
  <c r="HY18" i="7" s="1"/>
  <c r="HW50" i="7"/>
  <c r="HX50" i="7" s="1"/>
  <c r="HW35" i="7"/>
  <c r="HX35" i="7" s="1"/>
  <c r="HW17" i="7"/>
  <c r="HX17" i="7" s="1"/>
  <c r="HW55" i="7"/>
  <c r="HX55" i="7" s="1"/>
  <c r="HY55" i="7" s="1"/>
  <c r="HW31" i="7"/>
  <c r="HW13" i="7"/>
  <c r="HX13" i="7" s="1"/>
  <c r="HY13" i="7" s="1"/>
  <c r="HW54" i="7"/>
  <c r="HX54" i="7" s="1"/>
  <c r="HY54" i="7" s="1"/>
  <c r="HW30" i="7"/>
  <c r="HX30" i="7" s="1"/>
  <c r="HW12" i="7"/>
  <c r="HX12" i="7" s="1"/>
  <c r="HY12" i="7" s="1"/>
  <c r="HW53" i="7"/>
  <c r="HW29" i="7"/>
  <c r="HW11" i="7"/>
  <c r="HX11" i="7" s="1"/>
  <c r="HY11" i="7" s="1"/>
  <c r="HW49" i="7"/>
  <c r="HX49" i="7" s="1"/>
  <c r="HY49" i="7" s="1"/>
  <c r="HW48" i="7"/>
  <c r="HX48" i="7" s="1"/>
  <c r="HY48" i="7" s="1"/>
  <c r="HW39" i="7"/>
  <c r="HX39" i="7" s="1"/>
  <c r="HY39" i="7" s="1"/>
  <c r="HW6" i="7"/>
  <c r="HX6" i="7" s="1"/>
  <c r="HW38" i="7"/>
  <c r="HX38" i="7" s="1"/>
  <c r="HY38" i="7" s="1"/>
  <c r="HW5" i="7"/>
  <c r="HX5" i="7" s="1"/>
  <c r="HY5" i="7" s="1"/>
  <c r="HW28" i="7"/>
  <c r="HX28" i="7" s="1"/>
  <c r="HY28" i="7" s="1"/>
  <c r="HW62" i="7"/>
  <c r="HX62" i="7" s="1"/>
  <c r="IA62" i="7" s="1"/>
  <c r="HW27" i="7"/>
  <c r="HX27" i="7" s="1"/>
  <c r="HY27" i="7" s="1"/>
  <c r="HW61" i="7"/>
  <c r="HX61" i="7" s="1"/>
  <c r="IA61" i="7" s="1"/>
  <c r="HW26" i="7"/>
  <c r="HX26" i="7" s="1"/>
  <c r="HY26" i="7" s="1"/>
  <c r="HW60" i="7"/>
  <c r="HX60" i="7" s="1"/>
  <c r="IA60" i="7" s="1"/>
  <c r="HW25" i="7"/>
  <c r="HX25" i="7" s="1"/>
  <c r="HY25" i="7" s="1"/>
  <c r="HW59" i="7"/>
  <c r="HX59" i="7" s="1"/>
  <c r="IA59" i="7" s="1"/>
  <c r="HW24" i="7"/>
  <c r="HX24" i="7" s="1"/>
  <c r="HY24" i="7" s="1"/>
  <c r="HW47" i="7"/>
  <c r="HX47" i="7" s="1"/>
  <c r="HY47" i="7" s="1"/>
  <c r="HW23" i="7"/>
  <c r="HX23" i="7" s="1"/>
  <c r="HW43" i="7"/>
  <c r="HW42" i="7"/>
  <c r="HX42" i="7" s="1"/>
  <c r="HY42" i="7" s="1"/>
  <c r="HW41" i="7"/>
  <c r="HX41" i="7" s="1"/>
  <c r="HW40" i="7"/>
  <c r="HX40" i="7" s="1"/>
  <c r="HW16" i="7"/>
  <c r="HX16" i="7" s="1"/>
  <c r="HW15" i="7"/>
  <c r="HX15" i="7" s="1"/>
  <c r="HW14" i="7"/>
  <c r="HX14" i="7" s="1"/>
  <c r="HW7" i="7"/>
  <c r="HX7" i="7" s="1"/>
  <c r="I54" i="7"/>
  <c r="J54" i="7" s="1"/>
  <c r="K54" i="7" s="1"/>
  <c r="I42" i="7"/>
  <c r="J42" i="7" s="1"/>
  <c r="K42" i="7" s="1"/>
  <c r="I30" i="7"/>
  <c r="J30" i="7" s="1"/>
  <c r="I18" i="7"/>
  <c r="J18" i="7" s="1"/>
  <c r="K18" i="7" s="1"/>
  <c r="I6" i="7"/>
  <c r="J6" i="7" s="1"/>
  <c r="I27" i="7"/>
  <c r="J27" i="7" s="1"/>
  <c r="K27" i="7" s="1"/>
  <c r="I26" i="7"/>
  <c r="J26" i="7" s="1"/>
  <c r="K26" i="7" s="1"/>
  <c r="I53" i="7"/>
  <c r="J53" i="7" s="1"/>
  <c r="K53" i="7" s="1"/>
  <c r="I41" i="7"/>
  <c r="J41" i="7" s="1"/>
  <c r="I29" i="7"/>
  <c r="J29" i="7" s="1"/>
  <c r="K29" i="7" s="1"/>
  <c r="I17" i="7"/>
  <c r="J17" i="7" s="1"/>
  <c r="I5" i="7"/>
  <c r="J5" i="7" s="1"/>
  <c r="K5" i="7" s="1"/>
  <c r="I39" i="7"/>
  <c r="J39" i="7" s="1"/>
  <c r="I38" i="7"/>
  <c r="I52" i="7"/>
  <c r="J52" i="7" s="1"/>
  <c r="I40" i="7"/>
  <c r="J40" i="7" s="1"/>
  <c r="I28" i="7"/>
  <c r="I16" i="7"/>
  <c r="J16" i="7" s="1"/>
  <c r="I51" i="7"/>
  <c r="J51" i="7" s="1"/>
  <c r="K51" i="7" s="1"/>
  <c r="I15" i="7"/>
  <c r="J15" i="7" s="1"/>
  <c r="I50" i="7"/>
  <c r="J50" i="7" s="1"/>
  <c r="I14" i="7"/>
  <c r="J14" i="7" s="1"/>
  <c r="I62" i="7"/>
  <c r="J62" i="7" s="1"/>
  <c r="M62" i="7" s="1"/>
  <c r="I59" i="7"/>
  <c r="J59" i="7" s="1"/>
  <c r="M59" i="7" s="1"/>
  <c r="I47" i="7"/>
  <c r="J47" i="7" s="1"/>
  <c r="K47" i="7" s="1"/>
  <c r="I35" i="7"/>
  <c r="J35" i="7" s="1"/>
  <c r="I23" i="7"/>
  <c r="J23" i="7" s="1"/>
  <c r="I11" i="7"/>
  <c r="I60" i="7"/>
  <c r="J60" i="7" s="1"/>
  <c r="M60" i="7" s="1"/>
  <c r="I36" i="7"/>
  <c r="I12" i="7"/>
  <c r="I55" i="7"/>
  <c r="I25" i="7"/>
  <c r="J25" i="7" s="1"/>
  <c r="I24" i="7"/>
  <c r="I43" i="7"/>
  <c r="I58" i="7"/>
  <c r="J58" i="7" s="1"/>
  <c r="M58" i="7" s="1"/>
  <c r="I34" i="7"/>
  <c r="J34" i="7" s="1"/>
  <c r="K34" i="7" s="1"/>
  <c r="I10" i="7"/>
  <c r="J10" i="7" s="1"/>
  <c r="K10" i="7" s="1"/>
  <c r="I32" i="7"/>
  <c r="J32" i="7" s="1"/>
  <c r="I7" i="7"/>
  <c r="J7" i="7" s="1"/>
  <c r="I49" i="7"/>
  <c r="J49" i="7" s="1"/>
  <c r="K49" i="7" s="1"/>
  <c r="I44" i="7"/>
  <c r="J44" i="7" s="1"/>
  <c r="K44" i="7" s="1"/>
  <c r="I13" i="7"/>
  <c r="J13" i="7" s="1"/>
  <c r="I57" i="7"/>
  <c r="J57" i="7" s="1"/>
  <c r="M57" i="7" s="1"/>
  <c r="I33" i="7"/>
  <c r="J33" i="7" s="1"/>
  <c r="K33" i="7" s="1"/>
  <c r="I9" i="7"/>
  <c r="J9" i="7" s="1"/>
  <c r="K9" i="7" s="1"/>
  <c r="I56" i="7"/>
  <c r="J56" i="7" s="1"/>
  <c r="I8" i="7"/>
  <c r="J8" i="7" s="1"/>
  <c r="I31" i="7"/>
  <c r="J31" i="7" s="1"/>
  <c r="K31" i="7" s="1"/>
  <c r="I48" i="7"/>
  <c r="I45" i="7"/>
  <c r="J45" i="7" s="1"/>
  <c r="K45" i="7" s="1"/>
  <c r="I20" i="7"/>
  <c r="J20" i="7" s="1"/>
  <c r="I61" i="7"/>
  <c r="J61" i="7" s="1"/>
  <c r="M61" i="7" s="1"/>
  <c r="I22" i="7"/>
  <c r="J22" i="7" s="1"/>
  <c r="K22" i="7" s="1"/>
  <c r="I46" i="7"/>
  <c r="J46" i="7" s="1"/>
  <c r="I21" i="7"/>
  <c r="J21" i="7" s="1"/>
  <c r="K21" i="7" s="1"/>
  <c r="I19" i="7"/>
  <c r="J19" i="7" s="1"/>
  <c r="K19" i="7" s="1"/>
  <c r="I37" i="7"/>
  <c r="J37" i="7" s="1"/>
  <c r="K37" i="7" s="1"/>
  <c r="HQ56" i="7"/>
  <c r="HR56" i="7" s="1"/>
  <c r="HQ44" i="7"/>
  <c r="HR44" i="7" s="1"/>
  <c r="HS44" i="7" s="1"/>
  <c r="HQ32" i="7"/>
  <c r="HR32" i="7" s="1"/>
  <c r="HQ20" i="7"/>
  <c r="HR20" i="7" s="1"/>
  <c r="HQ8" i="7"/>
  <c r="HR8" i="7" s="1"/>
  <c r="HQ55" i="7"/>
  <c r="HQ43" i="7"/>
  <c r="HQ31" i="7"/>
  <c r="HR31" i="7" s="1"/>
  <c r="HS31" i="7" s="1"/>
  <c r="HQ19" i="7"/>
  <c r="HR19" i="7" s="1"/>
  <c r="HS19" i="7" s="1"/>
  <c r="HQ7" i="7"/>
  <c r="HR7" i="7" s="1"/>
  <c r="HQ54" i="7"/>
  <c r="HR54" i="7" s="1"/>
  <c r="HS54" i="7" s="1"/>
  <c r="HQ42" i="7"/>
  <c r="HR42" i="7" s="1"/>
  <c r="HS42" i="7" s="1"/>
  <c r="HQ30" i="7"/>
  <c r="HR30" i="7" s="1"/>
  <c r="HQ18" i="7"/>
  <c r="HR18" i="7" s="1"/>
  <c r="HS18" i="7" s="1"/>
  <c r="HQ6" i="7"/>
  <c r="HR6" i="7" s="1"/>
  <c r="HQ62" i="7"/>
  <c r="HR62" i="7" s="1"/>
  <c r="HU62" i="7" s="1"/>
  <c r="HQ47" i="7"/>
  <c r="HR47" i="7" s="1"/>
  <c r="HS47" i="7" s="1"/>
  <c r="HQ29" i="7"/>
  <c r="HQ14" i="7"/>
  <c r="HR14" i="7" s="1"/>
  <c r="HQ61" i="7"/>
  <c r="HR61" i="7" s="1"/>
  <c r="HU61" i="7" s="1"/>
  <c r="HQ46" i="7"/>
  <c r="HR46" i="7" s="1"/>
  <c r="HS46" i="7" s="1"/>
  <c r="HQ28" i="7"/>
  <c r="HR28" i="7" s="1"/>
  <c r="HS28" i="7" s="1"/>
  <c r="HQ13" i="7"/>
  <c r="HR13" i="7" s="1"/>
  <c r="HS13" i="7" s="1"/>
  <c r="HQ60" i="7"/>
  <c r="HR60" i="7" s="1"/>
  <c r="HU60" i="7" s="1"/>
  <c r="HQ45" i="7"/>
  <c r="HR45" i="7" s="1"/>
  <c r="HS45" i="7" s="1"/>
  <c r="HQ27" i="7"/>
  <c r="HR27" i="7" s="1"/>
  <c r="HS27" i="7" s="1"/>
  <c r="HQ12" i="7"/>
  <c r="HR12" i="7" s="1"/>
  <c r="HS12" i="7" s="1"/>
  <c r="HQ50" i="7"/>
  <c r="HR50" i="7" s="1"/>
  <c r="HQ26" i="7"/>
  <c r="HR26" i="7" s="1"/>
  <c r="HS26" i="7" s="1"/>
  <c r="HQ5" i="7"/>
  <c r="HQ49" i="7"/>
  <c r="HR49" i="7" s="1"/>
  <c r="HS49" i="7" s="1"/>
  <c r="HQ25" i="7"/>
  <c r="HR25" i="7" s="1"/>
  <c r="HS25" i="7" s="1"/>
  <c r="HQ48" i="7"/>
  <c r="HR48" i="7" s="1"/>
  <c r="HS48" i="7" s="1"/>
  <c r="HQ24" i="7"/>
  <c r="HR24" i="7" s="1"/>
  <c r="HS24" i="7" s="1"/>
  <c r="HQ37" i="7"/>
  <c r="HR37" i="7" s="1"/>
  <c r="HS37" i="7" s="1"/>
  <c r="HQ10" i="7"/>
  <c r="HR10" i="7" s="1"/>
  <c r="HQ36" i="7"/>
  <c r="HR36" i="7" s="1"/>
  <c r="HS36" i="7" s="1"/>
  <c r="HQ9" i="7"/>
  <c r="HQ59" i="7"/>
  <c r="HR59" i="7" s="1"/>
  <c r="HU59" i="7" s="1"/>
  <c r="HQ35" i="7"/>
  <c r="HR35" i="7" s="1"/>
  <c r="HQ58" i="7"/>
  <c r="HR58" i="7" s="1"/>
  <c r="HU58" i="7" s="1"/>
  <c r="HQ34" i="7"/>
  <c r="HQ57" i="7"/>
  <c r="HR57" i="7" s="1"/>
  <c r="HS57" i="7" s="1"/>
  <c r="HQ33" i="7"/>
  <c r="HR33" i="7" s="1"/>
  <c r="HS33" i="7" s="1"/>
  <c r="HQ53" i="7"/>
  <c r="HQ23" i="7"/>
  <c r="HR23" i="7" s="1"/>
  <c r="HQ52" i="7"/>
  <c r="HR52" i="7" s="1"/>
  <c r="HQ22" i="7"/>
  <c r="HR22" i="7" s="1"/>
  <c r="HS22" i="7" s="1"/>
  <c r="HQ51" i="7"/>
  <c r="HR51" i="7" s="1"/>
  <c r="HS51" i="7" s="1"/>
  <c r="HQ21" i="7"/>
  <c r="HR21" i="7" s="1"/>
  <c r="HS21" i="7" s="1"/>
  <c r="HQ41" i="7"/>
  <c r="HR41" i="7" s="1"/>
  <c r="HQ40" i="7"/>
  <c r="HR40" i="7" s="1"/>
  <c r="HQ39" i="7"/>
  <c r="HR39" i="7" s="1"/>
  <c r="HS39" i="7" s="1"/>
  <c r="HQ38" i="7"/>
  <c r="HR38" i="7" s="1"/>
  <c r="HS38" i="7" s="1"/>
  <c r="HQ17" i="7"/>
  <c r="HR17" i="7" s="1"/>
  <c r="HQ16" i="7"/>
  <c r="HR16" i="7" s="1"/>
  <c r="HQ15" i="7"/>
  <c r="HR15" i="7" s="1"/>
  <c r="HQ11" i="7"/>
  <c r="HR11" i="7" s="1"/>
  <c r="HS11" i="7" s="1"/>
  <c r="EQ52" i="7"/>
  <c r="ER52" i="7" s="1"/>
  <c r="EQ40" i="7"/>
  <c r="ER40" i="7" s="1"/>
  <c r="ES40" i="7" s="1"/>
  <c r="EQ28" i="7"/>
  <c r="ER28" i="7" s="1"/>
  <c r="ES28" i="7" s="1"/>
  <c r="EQ16" i="7"/>
  <c r="ER16" i="7" s="1"/>
  <c r="EQ57" i="7"/>
  <c r="ER57" i="7" s="1"/>
  <c r="EU57" i="7" s="1"/>
  <c r="EQ44" i="7"/>
  <c r="ER44" i="7" s="1"/>
  <c r="ES44" i="7" s="1"/>
  <c r="EQ31" i="7"/>
  <c r="ER31" i="7" s="1"/>
  <c r="ES31" i="7" s="1"/>
  <c r="EQ18" i="7"/>
  <c r="EQ5" i="7"/>
  <c r="ER5" i="7" s="1"/>
  <c r="ES5" i="7" s="1"/>
  <c r="EQ56" i="7"/>
  <c r="ER56" i="7" s="1"/>
  <c r="EQ43" i="7"/>
  <c r="ER43" i="7" s="1"/>
  <c r="ES43" i="7" s="1"/>
  <c r="EQ30" i="7"/>
  <c r="ER30" i="7" s="1"/>
  <c r="EQ17" i="7"/>
  <c r="ER17" i="7" s="1"/>
  <c r="ES17" i="7" s="1"/>
  <c r="EQ55" i="7"/>
  <c r="ER55" i="7" s="1"/>
  <c r="ES55" i="7" s="1"/>
  <c r="EQ42" i="7"/>
  <c r="EQ29" i="7"/>
  <c r="ER29" i="7" s="1"/>
  <c r="ES29" i="7" s="1"/>
  <c r="EQ15" i="7"/>
  <c r="ER15" i="7" s="1"/>
  <c r="EQ47" i="7"/>
  <c r="ER47" i="7" s="1"/>
  <c r="ES47" i="7" s="1"/>
  <c r="EQ27" i="7"/>
  <c r="ER27" i="7" s="1"/>
  <c r="ES27" i="7" s="1"/>
  <c r="EQ11" i="7"/>
  <c r="ER11" i="7" s="1"/>
  <c r="ES11" i="7" s="1"/>
  <c r="EQ62" i="7"/>
  <c r="ER62" i="7" s="1"/>
  <c r="EU62" i="7" s="1"/>
  <c r="EQ46" i="7"/>
  <c r="ER46" i="7" s="1"/>
  <c r="EQ26" i="7"/>
  <c r="ER26" i="7" s="1"/>
  <c r="ES26" i="7" s="1"/>
  <c r="EQ10" i="7"/>
  <c r="ER10" i="7" s="1"/>
  <c r="ES10" i="7" s="1"/>
  <c r="EQ61" i="7"/>
  <c r="ER61" i="7" s="1"/>
  <c r="EU61" i="7" s="1"/>
  <c r="EQ45" i="7"/>
  <c r="ER45" i="7" s="1"/>
  <c r="ES45" i="7" s="1"/>
  <c r="EQ25" i="7"/>
  <c r="ER25" i="7" s="1"/>
  <c r="ES25" i="7" s="1"/>
  <c r="EQ9" i="7"/>
  <c r="EQ59" i="7"/>
  <c r="ER59" i="7" s="1"/>
  <c r="EU59" i="7" s="1"/>
  <c r="EQ36" i="7"/>
  <c r="ER36" i="7" s="1"/>
  <c r="ES36" i="7" s="1"/>
  <c r="EQ13" i="7"/>
  <c r="ER13" i="7" s="1"/>
  <c r="EQ58" i="7"/>
  <c r="ER58" i="7" s="1"/>
  <c r="EU58" i="7" s="1"/>
  <c r="EQ35" i="7"/>
  <c r="ER35" i="7" s="1"/>
  <c r="EQ12" i="7"/>
  <c r="ER12" i="7" s="1"/>
  <c r="ES12" i="7" s="1"/>
  <c r="EQ54" i="7"/>
  <c r="ER54" i="7" s="1"/>
  <c r="ES54" i="7" s="1"/>
  <c r="EQ34" i="7"/>
  <c r="ER34" i="7" s="1"/>
  <c r="ES34" i="7" s="1"/>
  <c r="EQ8" i="7"/>
  <c r="ER8" i="7" s="1"/>
  <c r="EQ53" i="7"/>
  <c r="EQ33" i="7"/>
  <c r="EQ7" i="7"/>
  <c r="ER7" i="7" s="1"/>
  <c r="EQ51" i="7"/>
  <c r="ER51" i="7" s="1"/>
  <c r="ES51" i="7" s="1"/>
  <c r="EQ32" i="7"/>
  <c r="ER32" i="7" s="1"/>
  <c r="ES32" i="7" s="1"/>
  <c r="EQ6" i="7"/>
  <c r="ER6" i="7" s="1"/>
  <c r="ES6" i="7" s="1"/>
  <c r="EQ50" i="7"/>
  <c r="ER50" i="7" s="1"/>
  <c r="EQ24" i="7"/>
  <c r="ER24" i="7" s="1"/>
  <c r="ES24" i="7" s="1"/>
  <c r="EQ49" i="7"/>
  <c r="ER49" i="7" s="1"/>
  <c r="ES49" i="7" s="1"/>
  <c r="EQ23" i="7"/>
  <c r="ER23" i="7" s="1"/>
  <c r="EQ48" i="7"/>
  <c r="ER48" i="7" s="1"/>
  <c r="ES48" i="7" s="1"/>
  <c r="EQ22" i="7"/>
  <c r="ER22" i="7" s="1"/>
  <c r="ES22" i="7" s="1"/>
  <c r="EQ41" i="7"/>
  <c r="ER41" i="7" s="1"/>
  <c r="EQ39" i="7"/>
  <c r="ER39" i="7" s="1"/>
  <c r="EQ38" i="7"/>
  <c r="ER38" i="7" s="1"/>
  <c r="ES38" i="7" s="1"/>
  <c r="EQ37" i="7"/>
  <c r="ER37" i="7" s="1"/>
  <c r="ES37" i="7" s="1"/>
  <c r="EQ21" i="7"/>
  <c r="ER21" i="7" s="1"/>
  <c r="ES21" i="7" s="1"/>
  <c r="EQ20" i="7"/>
  <c r="ER20" i="7" s="1"/>
  <c r="ES20" i="7" s="1"/>
  <c r="EQ19" i="7"/>
  <c r="EQ14" i="7"/>
  <c r="ER14" i="7" s="1"/>
  <c r="EQ60" i="7"/>
  <c r="ER60" i="7" s="1"/>
  <c r="EU60" i="7" s="1"/>
  <c r="BW55" i="7"/>
  <c r="BW43" i="7"/>
  <c r="BX43" i="7" s="1"/>
  <c r="BY43" i="7" s="1"/>
  <c r="BW31" i="7"/>
  <c r="BX31" i="7" s="1"/>
  <c r="BY31" i="7" s="1"/>
  <c r="BW19" i="7"/>
  <c r="BX19" i="7" s="1"/>
  <c r="BY19" i="7" s="1"/>
  <c r="BW54" i="7"/>
  <c r="BW42" i="7"/>
  <c r="BX42" i="7" s="1"/>
  <c r="BY42" i="7" s="1"/>
  <c r="BW30" i="7"/>
  <c r="BW18" i="7"/>
  <c r="BX18" i="7" s="1"/>
  <c r="BY18" i="7" s="1"/>
  <c r="BW6" i="7"/>
  <c r="BX6" i="7" s="1"/>
  <c r="BW53" i="7"/>
  <c r="BX53" i="7" s="1"/>
  <c r="BY53" i="7" s="1"/>
  <c r="BW41" i="7"/>
  <c r="BX41" i="7" s="1"/>
  <c r="BW29" i="7"/>
  <c r="BX29" i="7" s="1"/>
  <c r="BY29" i="7" s="1"/>
  <c r="BW17" i="7"/>
  <c r="BX17" i="7" s="1"/>
  <c r="BW5" i="7"/>
  <c r="BW52" i="7"/>
  <c r="BX52" i="7" s="1"/>
  <c r="BY52" i="7" s="1"/>
  <c r="BW40" i="7"/>
  <c r="BX40" i="7" s="1"/>
  <c r="BY40" i="7" s="1"/>
  <c r="BW28" i="7"/>
  <c r="BX28" i="7" s="1"/>
  <c r="BY28" i="7" s="1"/>
  <c r="BW16" i="7"/>
  <c r="BX16" i="7" s="1"/>
  <c r="BY16" i="7" s="1"/>
  <c r="BW57" i="7"/>
  <c r="BX57" i="7" s="1"/>
  <c r="CA57" i="7" s="1"/>
  <c r="BW37" i="7"/>
  <c r="BX37" i="7" s="1"/>
  <c r="BY37" i="7" s="1"/>
  <c r="BW21" i="7"/>
  <c r="BW34" i="7"/>
  <c r="BX34" i="7" s="1"/>
  <c r="BY34" i="7" s="1"/>
  <c r="BW56" i="7"/>
  <c r="BX56" i="7" s="1"/>
  <c r="BY56" i="7" s="1"/>
  <c r="BW36" i="7"/>
  <c r="BX36" i="7" s="1"/>
  <c r="BY36" i="7" s="1"/>
  <c r="BW20" i="7"/>
  <c r="BX20" i="7" s="1"/>
  <c r="BW50" i="7"/>
  <c r="BX50" i="7" s="1"/>
  <c r="BY50" i="7" s="1"/>
  <c r="BW51" i="7"/>
  <c r="BW35" i="7"/>
  <c r="BX35" i="7" s="1"/>
  <c r="BW15" i="7"/>
  <c r="BX15" i="7" s="1"/>
  <c r="BY15" i="7" s="1"/>
  <c r="BW14" i="7"/>
  <c r="BX14" i="7" s="1"/>
  <c r="BW49" i="7"/>
  <c r="BX49" i="7" s="1"/>
  <c r="BY49" i="7" s="1"/>
  <c r="BW33" i="7"/>
  <c r="BW13" i="7"/>
  <c r="BX13" i="7" s="1"/>
  <c r="BW48" i="7"/>
  <c r="BX48" i="7" s="1"/>
  <c r="BY48" i="7" s="1"/>
  <c r="BW32" i="7"/>
  <c r="BX32" i="7" s="1"/>
  <c r="BW12" i="7"/>
  <c r="BW47" i="7"/>
  <c r="BX47" i="7" s="1"/>
  <c r="BY47" i="7" s="1"/>
  <c r="BW27" i="7"/>
  <c r="BX27" i="7" s="1"/>
  <c r="BY27" i="7" s="1"/>
  <c r="BW11" i="7"/>
  <c r="BX11" i="7" s="1"/>
  <c r="BY11" i="7" s="1"/>
  <c r="BW62" i="7"/>
  <c r="BW46" i="7"/>
  <c r="BX46" i="7" s="1"/>
  <c r="BW26" i="7"/>
  <c r="BX26" i="7" s="1"/>
  <c r="BY26" i="7" s="1"/>
  <c r="BW10" i="7"/>
  <c r="BX10" i="7" s="1"/>
  <c r="BY10" i="7" s="1"/>
  <c r="BW61" i="7"/>
  <c r="BX61" i="7" s="1"/>
  <c r="CA61" i="7" s="1"/>
  <c r="BW9" i="7"/>
  <c r="BX9" i="7" s="1"/>
  <c r="BY9" i="7" s="1"/>
  <c r="BW45" i="7"/>
  <c r="BX45" i="7" s="1"/>
  <c r="BY45" i="7" s="1"/>
  <c r="BW25" i="7"/>
  <c r="BX25" i="7" s="1"/>
  <c r="BY25" i="7" s="1"/>
  <c r="BW24" i="7"/>
  <c r="BW60" i="7"/>
  <c r="BX60" i="7" s="1"/>
  <c r="CA60" i="7" s="1"/>
  <c r="BW8" i="7"/>
  <c r="BX8" i="7" s="1"/>
  <c r="BW44" i="7"/>
  <c r="BX44" i="7" s="1"/>
  <c r="BY44" i="7" s="1"/>
  <c r="BW38" i="7"/>
  <c r="BW59" i="7"/>
  <c r="BX59" i="7" s="1"/>
  <c r="BY59" i="7" s="1"/>
  <c r="BW7" i="7"/>
  <c r="BW58" i="7"/>
  <c r="BX58" i="7" s="1"/>
  <c r="BY58" i="7" s="1"/>
  <c r="BW39" i="7"/>
  <c r="BX39" i="7" s="1"/>
  <c r="BW22" i="7"/>
  <c r="BW23" i="7"/>
  <c r="BX23" i="7" s="1"/>
  <c r="BY23" i="7" s="1"/>
  <c r="GM58" i="7"/>
  <c r="GN58" i="7" s="1"/>
  <c r="GQ58" i="7" s="1"/>
  <c r="GM46" i="7"/>
  <c r="GN46" i="7" s="1"/>
  <c r="GM34" i="7"/>
  <c r="GN34" i="7" s="1"/>
  <c r="GO34" i="7" s="1"/>
  <c r="GM22" i="7"/>
  <c r="GN22" i="7" s="1"/>
  <c r="GO22" i="7" s="1"/>
  <c r="GM10" i="7"/>
  <c r="GM57" i="7"/>
  <c r="GN57" i="7" s="1"/>
  <c r="GQ57" i="7" s="1"/>
  <c r="GM45" i="7"/>
  <c r="GM33" i="7"/>
  <c r="GN33" i="7" s="1"/>
  <c r="GO33" i="7" s="1"/>
  <c r="GM21" i="7"/>
  <c r="GN21" i="7" s="1"/>
  <c r="GO21" i="7" s="1"/>
  <c r="GM9" i="7"/>
  <c r="GN9" i="7" s="1"/>
  <c r="GO9" i="7" s="1"/>
  <c r="GM56" i="7"/>
  <c r="GN56" i="7" s="1"/>
  <c r="GM44" i="7"/>
  <c r="GN44" i="7" s="1"/>
  <c r="GO44" i="7" s="1"/>
  <c r="GM32" i="7"/>
  <c r="GN32" i="7" s="1"/>
  <c r="GM20" i="7"/>
  <c r="GN20" i="7" s="1"/>
  <c r="GM8" i="7"/>
  <c r="GN8" i="7" s="1"/>
  <c r="GO8" i="7" s="1"/>
  <c r="GM49" i="7"/>
  <c r="GN49" i="7" s="1"/>
  <c r="GO49" i="7" s="1"/>
  <c r="GM31" i="7"/>
  <c r="GN31" i="7" s="1"/>
  <c r="GO31" i="7" s="1"/>
  <c r="GM16" i="7"/>
  <c r="GN16" i="7" s="1"/>
  <c r="GM48" i="7"/>
  <c r="GN48" i="7" s="1"/>
  <c r="GO48" i="7" s="1"/>
  <c r="GM30" i="7"/>
  <c r="GN30" i="7" s="1"/>
  <c r="GM15" i="7"/>
  <c r="GN15" i="7" s="1"/>
  <c r="GM62" i="7"/>
  <c r="GN62" i="7" s="1"/>
  <c r="GO62" i="7" s="1"/>
  <c r="GM47" i="7"/>
  <c r="GN47" i="7" s="1"/>
  <c r="GO47" i="7" s="1"/>
  <c r="GM29" i="7"/>
  <c r="GN29" i="7" s="1"/>
  <c r="GO29" i="7" s="1"/>
  <c r="GM14" i="7"/>
  <c r="GN14" i="7" s="1"/>
  <c r="GM61" i="7"/>
  <c r="GN61" i="7" s="1"/>
  <c r="GO61" i="7" s="1"/>
  <c r="GM40" i="7"/>
  <c r="GN40" i="7" s="1"/>
  <c r="GM19" i="7"/>
  <c r="GN19" i="7" s="1"/>
  <c r="GO19" i="7" s="1"/>
  <c r="GM60" i="7"/>
  <c r="GN60" i="7" s="1"/>
  <c r="GO60" i="7" s="1"/>
  <c r="GM39" i="7"/>
  <c r="GN39" i="7" s="1"/>
  <c r="GM18" i="7"/>
  <c r="GN18" i="7" s="1"/>
  <c r="GO18" i="7" s="1"/>
  <c r="GM59" i="7"/>
  <c r="GN59" i="7" s="1"/>
  <c r="GQ59" i="7" s="1"/>
  <c r="GM38" i="7"/>
  <c r="GN38" i="7" s="1"/>
  <c r="GO38" i="7" s="1"/>
  <c r="GM17" i="7"/>
  <c r="GN17" i="7" s="1"/>
  <c r="GM42" i="7"/>
  <c r="GN42" i="7" s="1"/>
  <c r="GO42" i="7" s="1"/>
  <c r="GM12" i="7"/>
  <c r="GN12" i="7" s="1"/>
  <c r="GO12" i="7" s="1"/>
  <c r="GM41" i="7"/>
  <c r="GN41" i="7" s="1"/>
  <c r="GM11" i="7"/>
  <c r="GN11" i="7" s="1"/>
  <c r="GO11" i="7" s="1"/>
  <c r="GM37" i="7"/>
  <c r="GN37" i="7" s="1"/>
  <c r="GO37" i="7" s="1"/>
  <c r="GM7" i="7"/>
  <c r="GN7" i="7" s="1"/>
  <c r="GO7" i="7" s="1"/>
  <c r="GM36" i="7"/>
  <c r="GN36" i="7" s="1"/>
  <c r="GO36" i="7" s="1"/>
  <c r="GM6" i="7"/>
  <c r="GN6" i="7" s="1"/>
  <c r="GM35" i="7"/>
  <c r="GN35" i="7" s="1"/>
  <c r="GO35" i="7" s="1"/>
  <c r="GM5" i="7"/>
  <c r="GN5" i="7" s="1"/>
  <c r="GO5" i="7" s="1"/>
  <c r="GM55" i="7"/>
  <c r="GN55" i="7" s="1"/>
  <c r="GO55" i="7" s="1"/>
  <c r="GM28" i="7"/>
  <c r="GN28" i="7" s="1"/>
  <c r="GO28" i="7" s="1"/>
  <c r="GM54" i="7"/>
  <c r="GN54" i="7" s="1"/>
  <c r="GO54" i="7" s="1"/>
  <c r="GM27" i="7"/>
  <c r="GM53" i="7"/>
  <c r="GM26" i="7"/>
  <c r="GN26" i="7" s="1"/>
  <c r="GO26" i="7" s="1"/>
  <c r="GM52" i="7"/>
  <c r="GN52" i="7" s="1"/>
  <c r="GO52" i="7" s="1"/>
  <c r="GM51" i="7"/>
  <c r="GN51" i="7" s="1"/>
  <c r="GO51" i="7" s="1"/>
  <c r="GM50" i="7"/>
  <c r="GN50" i="7" s="1"/>
  <c r="GM43" i="7"/>
  <c r="GN43" i="7" s="1"/>
  <c r="GO43" i="7" s="1"/>
  <c r="GM13" i="7"/>
  <c r="GN13" i="7" s="1"/>
  <c r="GM23" i="7"/>
  <c r="GN23" i="7" s="1"/>
  <c r="GO23" i="7" s="1"/>
  <c r="GM25" i="7"/>
  <c r="GN25" i="7" s="1"/>
  <c r="GM24" i="7"/>
  <c r="GN24" i="7" s="1"/>
  <c r="GO24" i="7" s="1"/>
  <c r="GA54" i="7"/>
  <c r="GB54" i="7" s="1"/>
  <c r="GC54" i="7" s="1"/>
  <c r="GA42" i="7"/>
  <c r="GB42" i="7" s="1"/>
  <c r="GC42" i="7" s="1"/>
  <c r="GA30" i="7"/>
  <c r="GB30" i="7" s="1"/>
  <c r="GA18" i="7"/>
  <c r="GB18" i="7" s="1"/>
  <c r="GC18" i="7" s="1"/>
  <c r="GA6" i="7"/>
  <c r="GB6" i="7" s="1"/>
  <c r="GA53" i="7"/>
  <c r="GB53" i="7" s="1"/>
  <c r="GC53" i="7" s="1"/>
  <c r="GA41" i="7"/>
  <c r="GB41" i="7" s="1"/>
  <c r="GA29" i="7"/>
  <c r="GB29" i="7" s="1"/>
  <c r="GC29" i="7" s="1"/>
  <c r="GA17" i="7"/>
  <c r="GB17" i="7" s="1"/>
  <c r="GA5" i="7"/>
  <c r="GB5" i="7" s="1"/>
  <c r="GC5" i="7" s="1"/>
  <c r="GA52" i="7"/>
  <c r="GB52" i="7" s="1"/>
  <c r="GC52" i="7" s="1"/>
  <c r="GA40" i="7"/>
  <c r="GB40" i="7" s="1"/>
  <c r="GA28" i="7"/>
  <c r="GB28" i="7" s="1"/>
  <c r="GC28" i="7" s="1"/>
  <c r="GA16" i="7"/>
  <c r="GB16" i="7" s="1"/>
  <c r="GA51" i="7"/>
  <c r="GB51" i="7" s="1"/>
  <c r="GC51" i="7" s="1"/>
  <c r="GA36" i="7"/>
  <c r="GA21" i="7"/>
  <c r="GB21" i="7" s="1"/>
  <c r="GC21" i="7" s="1"/>
  <c r="GA50" i="7"/>
  <c r="GB50" i="7" s="1"/>
  <c r="GA35" i="7"/>
  <c r="GA20" i="7"/>
  <c r="GB20" i="7" s="1"/>
  <c r="GA49" i="7"/>
  <c r="GB49" i="7" s="1"/>
  <c r="GC49" i="7" s="1"/>
  <c r="GA34" i="7"/>
  <c r="GB34" i="7" s="1"/>
  <c r="GC34" i="7" s="1"/>
  <c r="GA19" i="7"/>
  <c r="GB19" i="7" s="1"/>
  <c r="GC19" i="7" s="1"/>
  <c r="GA48" i="7"/>
  <c r="GA27" i="7"/>
  <c r="GB27" i="7" s="1"/>
  <c r="GC27" i="7" s="1"/>
  <c r="GA9" i="7"/>
  <c r="GA47" i="7"/>
  <c r="GB47" i="7" s="1"/>
  <c r="GC47" i="7" s="1"/>
  <c r="GA26" i="7"/>
  <c r="GB26" i="7" s="1"/>
  <c r="GC26" i="7" s="1"/>
  <c r="GA8" i="7"/>
  <c r="GB8" i="7" s="1"/>
  <c r="GC8" i="7" s="1"/>
  <c r="GA46" i="7"/>
  <c r="GB46" i="7" s="1"/>
  <c r="GA25" i="7"/>
  <c r="GB25" i="7" s="1"/>
  <c r="GA7" i="7"/>
  <c r="GB7" i="7" s="1"/>
  <c r="GC7" i="7" s="1"/>
  <c r="GA44" i="7"/>
  <c r="GB44" i="7" s="1"/>
  <c r="GC44" i="7" s="1"/>
  <c r="GA14" i="7"/>
  <c r="GB14" i="7" s="1"/>
  <c r="GA43" i="7"/>
  <c r="GB43" i="7" s="1"/>
  <c r="GC43" i="7" s="1"/>
  <c r="GA13" i="7"/>
  <c r="GB13" i="7" s="1"/>
  <c r="GA39" i="7"/>
  <c r="GB39" i="7" s="1"/>
  <c r="GA12" i="7"/>
  <c r="GB12" i="7" s="1"/>
  <c r="GC12" i="7" s="1"/>
  <c r="GA62" i="7"/>
  <c r="GB62" i="7" s="1"/>
  <c r="GC62" i="7" s="1"/>
  <c r="GA38" i="7"/>
  <c r="GB38" i="7" s="1"/>
  <c r="GC38" i="7" s="1"/>
  <c r="GA11" i="7"/>
  <c r="GB11" i="7" s="1"/>
  <c r="GC11" i="7" s="1"/>
  <c r="GA61" i="7"/>
  <c r="GB61" i="7" s="1"/>
  <c r="GC61" i="7" s="1"/>
  <c r="GA37" i="7"/>
  <c r="GB37" i="7" s="1"/>
  <c r="GC37" i="7" s="1"/>
  <c r="GA10" i="7"/>
  <c r="GA60" i="7"/>
  <c r="GB60" i="7" s="1"/>
  <c r="GC60" i="7" s="1"/>
  <c r="GA33" i="7"/>
  <c r="GA59" i="7"/>
  <c r="GB59" i="7" s="1"/>
  <c r="GE59" i="7" s="1"/>
  <c r="GA32" i="7"/>
  <c r="GB32" i="7" s="1"/>
  <c r="GA58" i="7"/>
  <c r="GB58" i="7" s="1"/>
  <c r="GE58" i="7" s="1"/>
  <c r="GA31" i="7"/>
  <c r="GB31" i="7" s="1"/>
  <c r="GC31" i="7" s="1"/>
  <c r="GA24" i="7"/>
  <c r="GB24" i="7" s="1"/>
  <c r="GC24" i="7" s="1"/>
  <c r="GA23" i="7"/>
  <c r="GB23" i="7" s="1"/>
  <c r="GC23" i="7" s="1"/>
  <c r="GA22" i="7"/>
  <c r="GB22" i="7" s="1"/>
  <c r="GC22" i="7" s="1"/>
  <c r="GA15" i="7"/>
  <c r="GB15" i="7" s="1"/>
  <c r="GA57" i="7"/>
  <c r="GB57" i="7" s="1"/>
  <c r="GE57" i="7" s="1"/>
  <c r="GA56" i="7"/>
  <c r="GB56" i="7" s="1"/>
  <c r="GA55" i="7"/>
  <c r="GB55" i="7" s="1"/>
  <c r="GC55" i="7" s="1"/>
  <c r="GA45" i="7"/>
  <c r="GB45" i="7" s="1"/>
  <c r="GC45" i="7" s="1"/>
  <c r="CO56" i="7"/>
  <c r="CP56" i="7" s="1"/>
  <c r="CO44" i="7"/>
  <c r="CP44" i="7" s="1"/>
  <c r="CQ44" i="7" s="1"/>
  <c r="CO32" i="7"/>
  <c r="CP32" i="7" s="1"/>
  <c r="CQ32" i="7" s="1"/>
  <c r="CO20" i="7"/>
  <c r="CP20" i="7" s="1"/>
  <c r="CQ20" i="7" s="1"/>
  <c r="CO8" i="7"/>
  <c r="CP8" i="7" s="1"/>
  <c r="CO55" i="7"/>
  <c r="CP55" i="7" s="1"/>
  <c r="CQ55" i="7" s="1"/>
  <c r="CO43" i="7"/>
  <c r="CP43" i="7" s="1"/>
  <c r="CQ43" i="7" s="1"/>
  <c r="CO31" i="7"/>
  <c r="CP31" i="7" s="1"/>
  <c r="CQ31" i="7" s="1"/>
  <c r="CO19" i="7"/>
  <c r="CP19" i="7" s="1"/>
  <c r="CQ19" i="7" s="1"/>
  <c r="CO7" i="7"/>
  <c r="CP7" i="7" s="1"/>
  <c r="CO62" i="7"/>
  <c r="CP62" i="7" s="1"/>
  <c r="CS62" i="7" s="1"/>
  <c r="CO48" i="7"/>
  <c r="CP48" i="7" s="1"/>
  <c r="CQ48" i="7" s="1"/>
  <c r="CO34" i="7"/>
  <c r="CP34" i="7" s="1"/>
  <c r="CQ34" i="7" s="1"/>
  <c r="CO18" i="7"/>
  <c r="CP18" i="7" s="1"/>
  <c r="CQ18" i="7" s="1"/>
  <c r="CO61" i="7"/>
  <c r="CP61" i="7" s="1"/>
  <c r="CS61" i="7" s="1"/>
  <c r="CO47" i="7"/>
  <c r="CP47" i="7" s="1"/>
  <c r="CQ47" i="7" s="1"/>
  <c r="CO33" i="7"/>
  <c r="CO17" i="7"/>
  <c r="CP17" i="7" s="1"/>
  <c r="CQ17" i="7" s="1"/>
  <c r="CO60" i="7"/>
  <c r="CP60" i="7" s="1"/>
  <c r="CS60" i="7" s="1"/>
  <c r="CO46" i="7"/>
  <c r="CP46" i="7" s="1"/>
  <c r="CO30" i="7"/>
  <c r="CP30" i="7" s="1"/>
  <c r="CO16" i="7"/>
  <c r="CP16" i="7" s="1"/>
  <c r="CO59" i="7"/>
  <c r="CP59" i="7" s="1"/>
  <c r="CS59" i="7" s="1"/>
  <c r="CO45" i="7"/>
  <c r="CO29" i="7"/>
  <c r="CP29" i="7" s="1"/>
  <c r="CQ29" i="7" s="1"/>
  <c r="CO15" i="7"/>
  <c r="CP15" i="7" s="1"/>
  <c r="CO54" i="7"/>
  <c r="CP54" i="7" s="1"/>
  <c r="CQ54" i="7" s="1"/>
  <c r="CO36" i="7"/>
  <c r="CO12" i="7"/>
  <c r="CP12" i="7" s="1"/>
  <c r="CQ12" i="7" s="1"/>
  <c r="CO27" i="7"/>
  <c r="CP27" i="7" s="1"/>
  <c r="CQ27" i="7" s="1"/>
  <c r="CO53" i="7"/>
  <c r="CO35" i="7"/>
  <c r="CP35" i="7" s="1"/>
  <c r="CO11" i="7"/>
  <c r="CO9" i="7"/>
  <c r="CO52" i="7"/>
  <c r="CP52" i="7" s="1"/>
  <c r="CO28" i="7"/>
  <c r="CP28" i="7" s="1"/>
  <c r="CQ28" i="7" s="1"/>
  <c r="CO10" i="7"/>
  <c r="CP10" i="7" s="1"/>
  <c r="CQ10" i="7" s="1"/>
  <c r="CO51" i="7"/>
  <c r="CP51" i="7" s="1"/>
  <c r="CQ51" i="7" s="1"/>
  <c r="CO50" i="7"/>
  <c r="CP50" i="7" s="1"/>
  <c r="CO26" i="7"/>
  <c r="CP26" i="7" s="1"/>
  <c r="CQ26" i="7" s="1"/>
  <c r="CO6" i="7"/>
  <c r="CP6" i="7" s="1"/>
  <c r="CQ6" i="7" s="1"/>
  <c r="CO49" i="7"/>
  <c r="CP49" i="7" s="1"/>
  <c r="CQ49" i="7" s="1"/>
  <c r="CO25" i="7"/>
  <c r="CP25" i="7" s="1"/>
  <c r="CQ25" i="7" s="1"/>
  <c r="CO5" i="7"/>
  <c r="CP5" i="7" s="1"/>
  <c r="CQ5" i="7" s="1"/>
  <c r="CO42" i="7"/>
  <c r="CO24" i="7"/>
  <c r="CO41" i="7"/>
  <c r="CP41" i="7" s="1"/>
  <c r="CO23" i="7"/>
  <c r="CP23" i="7" s="1"/>
  <c r="CO38" i="7"/>
  <c r="CP38" i="7" s="1"/>
  <c r="CQ38" i="7" s="1"/>
  <c r="CO21" i="7"/>
  <c r="CO37" i="7"/>
  <c r="CP37" i="7" s="1"/>
  <c r="CQ37" i="7" s="1"/>
  <c r="CO22" i="7"/>
  <c r="CP22" i="7" s="1"/>
  <c r="CQ22" i="7" s="1"/>
  <c r="CO58" i="7"/>
  <c r="CP58" i="7" s="1"/>
  <c r="CS58" i="7" s="1"/>
  <c r="CO57" i="7"/>
  <c r="CP57" i="7" s="1"/>
  <c r="CS57" i="7" s="1"/>
  <c r="CO40" i="7"/>
  <c r="CP40" i="7" s="1"/>
  <c r="CQ40" i="7" s="1"/>
  <c r="CO39" i="7"/>
  <c r="CP39" i="7" s="1"/>
  <c r="CO13" i="7"/>
  <c r="CP13" i="7" s="1"/>
  <c r="CO14" i="7"/>
  <c r="CP14" i="7" s="1"/>
  <c r="O56" i="7"/>
  <c r="P56" i="7" s="1"/>
  <c r="O44" i="7"/>
  <c r="P44" i="7" s="1"/>
  <c r="Q44" i="7" s="1"/>
  <c r="O32" i="7"/>
  <c r="P32" i="7" s="1"/>
  <c r="O20" i="7"/>
  <c r="P20" i="7" s="1"/>
  <c r="O8" i="7"/>
  <c r="P8" i="7" s="1"/>
  <c r="O29" i="7"/>
  <c r="P29" i="7" s="1"/>
  <c r="Q29" i="7" s="1"/>
  <c r="O40" i="7"/>
  <c r="P40" i="7" s="1"/>
  <c r="O55" i="7"/>
  <c r="P55" i="7" s="1"/>
  <c r="Q55" i="7" s="1"/>
  <c r="O43" i="7"/>
  <c r="P43" i="7" s="1"/>
  <c r="Q43" i="7" s="1"/>
  <c r="O31" i="7"/>
  <c r="P31" i="7" s="1"/>
  <c r="Q31" i="7" s="1"/>
  <c r="O19" i="7"/>
  <c r="O7" i="7"/>
  <c r="P7" i="7" s="1"/>
  <c r="O53" i="7"/>
  <c r="P53" i="7" s="1"/>
  <c r="Q53" i="7" s="1"/>
  <c r="O52" i="7"/>
  <c r="P52" i="7" s="1"/>
  <c r="O54" i="7"/>
  <c r="P54" i="7" s="1"/>
  <c r="Q54" i="7" s="1"/>
  <c r="O42" i="7"/>
  <c r="P42" i="7" s="1"/>
  <c r="Q42" i="7" s="1"/>
  <c r="O30" i="7"/>
  <c r="P30" i="7" s="1"/>
  <c r="O18" i="7"/>
  <c r="O6" i="7"/>
  <c r="P6" i="7" s="1"/>
  <c r="O41" i="7"/>
  <c r="P41" i="7" s="1"/>
  <c r="O17" i="7"/>
  <c r="P17" i="7" s="1"/>
  <c r="O28" i="7"/>
  <c r="P28" i="7" s="1"/>
  <c r="Q28" i="7" s="1"/>
  <c r="O51" i="7"/>
  <c r="P51" i="7" s="1"/>
  <c r="Q51" i="7" s="1"/>
  <c r="O39" i="7"/>
  <c r="P39" i="7" s="1"/>
  <c r="O16" i="7"/>
  <c r="P16" i="7" s="1"/>
  <c r="O5" i="7"/>
  <c r="P5" i="7" s="1"/>
  <c r="Q5" i="7" s="1"/>
  <c r="O61" i="7"/>
  <c r="P61" i="7" s="1"/>
  <c r="S61" i="7" s="1"/>
  <c r="O49" i="7"/>
  <c r="P49" i="7" s="1"/>
  <c r="Q49" i="7" s="1"/>
  <c r="O37" i="7"/>
  <c r="P37" i="7" s="1"/>
  <c r="Q37" i="7" s="1"/>
  <c r="O25" i="7"/>
  <c r="P25" i="7" s="1"/>
  <c r="O13" i="7"/>
  <c r="P13" i="7" s="1"/>
  <c r="O57" i="7"/>
  <c r="P57" i="7" s="1"/>
  <c r="S57" i="7" s="1"/>
  <c r="O26" i="7"/>
  <c r="O38" i="7"/>
  <c r="O36" i="7"/>
  <c r="O11" i="7"/>
  <c r="P11" i="7" s="1"/>
  <c r="Q11" i="7" s="1"/>
  <c r="O10" i="7"/>
  <c r="P10" i="7" s="1"/>
  <c r="Q10" i="7" s="1"/>
  <c r="O27" i="7"/>
  <c r="P27" i="7" s="1"/>
  <c r="Q27" i="7" s="1"/>
  <c r="O50" i="7"/>
  <c r="P50" i="7" s="1"/>
  <c r="O24" i="7"/>
  <c r="O47" i="7"/>
  <c r="P47" i="7" s="1"/>
  <c r="Q47" i="7" s="1"/>
  <c r="O21" i="7"/>
  <c r="P21" i="7" s="1"/>
  <c r="Q21" i="7" s="1"/>
  <c r="O45" i="7"/>
  <c r="P45" i="7" s="1"/>
  <c r="Q45" i="7" s="1"/>
  <c r="O14" i="7"/>
  <c r="P14" i="7" s="1"/>
  <c r="O35" i="7"/>
  <c r="P35" i="7" s="1"/>
  <c r="O60" i="7"/>
  <c r="P60" i="7" s="1"/>
  <c r="S60" i="7" s="1"/>
  <c r="O58" i="7"/>
  <c r="P58" i="7" s="1"/>
  <c r="S58" i="7" s="1"/>
  <c r="O48" i="7"/>
  <c r="O23" i="7"/>
  <c r="P23" i="7" s="1"/>
  <c r="O22" i="7"/>
  <c r="P22" i="7" s="1"/>
  <c r="Q22" i="7" s="1"/>
  <c r="O46" i="7"/>
  <c r="P46" i="7" s="1"/>
  <c r="O15" i="7"/>
  <c r="P15" i="7" s="1"/>
  <c r="O62" i="7"/>
  <c r="P62" i="7" s="1"/>
  <c r="S62" i="7" s="1"/>
  <c r="O34" i="7"/>
  <c r="P34" i="7" s="1"/>
  <c r="Q34" i="7" s="1"/>
  <c r="O9" i="7"/>
  <c r="P9" i="7" s="1"/>
  <c r="Q9" i="7" s="1"/>
  <c r="O12" i="7"/>
  <c r="P12" i="7" s="1"/>
  <c r="Q12" i="7" s="1"/>
  <c r="O59" i="7"/>
  <c r="P59" i="7" s="1"/>
  <c r="S59" i="7" s="1"/>
  <c r="O33" i="7"/>
  <c r="EW56" i="7"/>
  <c r="EX56" i="7" s="1"/>
  <c r="EW44" i="7"/>
  <c r="EX44" i="7" s="1"/>
  <c r="EY44" i="7" s="1"/>
  <c r="EW55" i="7"/>
  <c r="EX55" i="7" s="1"/>
  <c r="EY55" i="7" s="1"/>
  <c r="EW43" i="7"/>
  <c r="EX43" i="7" s="1"/>
  <c r="EY43" i="7" s="1"/>
  <c r="EW54" i="7"/>
  <c r="EX54" i="7" s="1"/>
  <c r="EY54" i="7" s="1"/>
  <c r="EW42" i="7"/>
  <c r="EX42" i="7" s="1"/>
  <c r="EY42" i="7" s="1"/>
  <c r="EW30" i="7"/>
  <c r="EX30" i="7" s="1"/>
  <c r="EW18" i="7"/>
  <c r="EX18" i="7" s="1"/>
  <c r="EY18" i="7" s="1"/>
  <c r="EW6" i="7"/>
  <c r="EX6" i="7" s="1"/>
  <c r="EW53" i="7"/>
  <c r="EX53" i="7" s="1"/>
  <c r="EY53" i="7" s="1"/>
  <c r="EW38" i="7"/>
  <c r="EX38" i="7" s="1"/>
  <c r="EY38" i="7" s="1"/>
  <c r="EW25" i="7"/>
  <c r="EX25" i="7" s="1"/>
  <c r="EW12" i="7"/>
  <c r="EW52" i="7"/>
  <c r="EX52" i="7" s="1"/>
  <c r="EY52" i="7" s="1"/>
  <c r="EW37" i="7"/>
  <c r="EX37" i="7" s="1"/>
  <c r="EY37" i="7" s="1"/>
  <c r="EW24" i="7"/>
  <c r="EX24" i="7" s="1"/>
  <c r="EY24" i="7" s="1"/>
  <c r="EW11" i="7"/>
  <c r="EX11" i="7" s="1"/>
  <c r="EY11" i="7" s="1"/>
  <c r="EW51" i="7"/>
  <c r="EX51" i="7" s="1"/>
  <c r="EY51" i="7" s="1"/>
  <c r="EW36" i="7"/>
  <c r="EX36" i="7" s="1"/>
  <c r="EY36" i="7" s="1"/>
  <c r="EW23" i="7"/>
  <c r="EX23" i="7" s="1"/>
  <c r="EW10" i="7"/>
  <c r="EX10" i="7" s="1"/>
  <c r="EY10" i="7" s="1"/>
  <c r="EW62" i="7"/>
  <c r="EX62" i="7" s="1"/>
  <c r="FA62" i="7" s="1"/>
  <c r="EW41" i="7"/>
  <c r="EX41" i="7" s="1"/>
  <c r="EW22" i="7"/>
  <c r="EX22" i="7" s="1"/>
  <c r="EW5" i="7"/>
  <c r="EX5" i="7" s="1"/>
  <c r="EW61" i="7"/>
  <c r="EX61" i="7" s="1"/>
  <c r="FA61" i="7" s="1"/>
  <c r="EW40" i="7"/>
  <c r="EX40" i="7" s="1"/>
  <c r="EY40" i="7" s="1"/>
  <c r="EW21" i="7"/>
  <c r="EX21" i="7" s="1"/>
  <c r="EY21" i="7" s="1"/>
  <c r="EW60" i="7"/>
  <c r="EX60" i="7" s="1"/>
  <c r="FA60" i="7" s="1"/>
  <c r="EW39" i="7"/>
  <c r="EX39" i="7" s="1"/>
  <c r="EW20" i="7"/>
  <c r="EX20" i="7" s="1"/>
  <c r="EW49" i="7"/>
  <c r="EX49" i="7" s="1"/>
  <c r="EY49" i="7" s="1"/>
  <c r="EW27" i="7"/>
  <c r="EX27" i="7" s="1"/>
  <c r="EY27" i="7" s="1"/>
  <c r="EW48" i="7"/>
  <c r="EX48" i="7" s="1"/>
  <c r="EY48" i="7" s="1"/>
  <c r="EW26" i="7"/>
  <c r="EW47" i="7"/>
  <c r="EX47" i="7" s="1"/>
  <c r="EY47" i="7" s="1"/>
  <c r="EW19" i="7"/>
  <c r="EX19" i="7" s="1"/>
  <c r="EY19" i="7" s="1"/>
  <c r="EW46" i="7"/>
  <c r="EX46" i="7" s="1"/>
  <c r="EW17" i="7"/>
  <c r="EX17" i="7" s="1"/>
  <c r="EW45" i="7"/>
  <c r="EX45" i="7" s="1"/>
  <c r="EY45" i="7" s="1"/>
  <c r="EW16" i="7"/>
  <c r="EX16" i="7" s="1"/>
  <c r="EW35" i="7"/>
  <c r="EX35" i="7" s="1"/>
  <c r="EY35" i="7" s="1"/>
  <c r="EW15" i="7"/>
  <c r="EX15" i="7" s="1"/>
  <c r="EW34" i="7"/>
  <c r="EX34" i="7" s="1"/>
  <c r="EY34" i="7" s="1"/>
  <c r="EW14" i="7"/>
  <c r="EX14" i="7" s="1"/>
  <c r="EW33" i="7"/>
  <c r="EX33" i="7" s="1"/>
  <c r="EY33" i="7" s="1"/>
  <c r="EW13" i="7"/>
  <c r="EX13" i="7" s="1"/>
  <c r="EW59" i="7"/>
  <c r="EX59" i="7" s="1"/>
  <c r="FA59" i="7" s="1"/>
  <c r="EW58" i="7"/>
  <c r="EX58" i="7" s="1"/>
  <c r="FA58" i="7" s="1"/>
  <c r="EW57" i="7"/>
  <c r="EX57" i="7" s="1"/>
  <c r="FA57" i="7" s="1"/>
  <c r="EW50" i="7"/>
  <c r="EX50" i="7" s="1"/>
  <c r="EW32" i="7"/>
  <c r="EX32" i="7" s="1"/>
  <c r="EW31" i="7"/>
  <c r="EW29" i="7"/>
  <c r="EX29" i="7" s="1"/>
  <c r="EY29" i="7" s="1"/>
  <c r="EW28" i="7"/>
  <c r="EX28" i="7" s="1"/>
  <c r="EY28" i="7" s="1"/>
  <c r="EW9" i="7"/>
  <c r="EX9" i="7" s="1"/>
  <c r="EY9" i="7" s="1"/>
  <c r="EW8" i="7"/>
  <c r="EX8" i="7" s="1"/>
  <c r="EW7" i="7"/>
  <c r="HK54" i="7"/>
  <c r="HL54" i="7" s="1"/>
  <c r="HM54" i="7" s="1"/>
  <c r="HK42" i="7"/>
  <c r="HL42" i="7" s="1"/>
  <c r="HM42" i="7" s="1"/>
  <c r="HK30" i="7"/>
  <c r="HL30" i="7" s="1"/>
  <c r="HK18" i="7"/>
  <c r="HK6" i="7"/>
  <c r="HL6" i="7" s="1"/>
  <c r="HK53" i="7"/>
  <c r="HK41" i="7"/>
  <c r="HL41" i="7" s="1"/>
  <c r="HK29" i="7"/>
  <c r="HL29" i="7" s="1"/>
  <c r="HM29" i="7" s="1"/>
  <c r="HK17" i="7"/>
  <c r="HL17" i="7" s="1"/>
  <c r="HK5" i="7"/>
  <c r="HK52" i="7"/>
  <c r="HL52" i="7" s="1"/>
  <c r="HK40" i="7"/>
  <c r="HL40" i="7" s="1"/>
  <c r="HK28" i="7"/>
  <c r="HL28" i="7" s="1"/>
  <c r="HM28" i="7" s="1"/>
  <c r="HK16" i="7"/>
  <c r="HL16" i="7" s="1"/>
  <c r="HK57" i="7"/>
  <c r="HL57" i="7" s="1"/>
  <c r="HM57" i="7" s="1"/>
  <c r="HK39" i="7"/>
  <c r="HL39" i="7" s="1"/>
  <c r="HM39" i="7" s="1"/>
  <c r="HK24" i="7"/>
  <c r="HL24" i="7" s="1"/>
  <c r="HM24" i="7" s="1"/>
  <c r="HK9" i="7"/>
  <c r="HL9" i="7" s="1"/>
  <c r="HM9" i="7" s="1"/>
  <c r="HK56" i="7"/>
  <c r="HL56" i="7" s="1"/>
  <c r="HK38" i="7"/>
  <c r="HL38" i="7" s="1"/>
  <c r="HM38" i="7" s="1"/>
  <c r="HK23" i="7"/>
  <c r="HL23" i="7" s="1"/>
  <c r="HK8" i="7"/>
  <c r="HL8" i="7" s="1"/>
  <c r="HK55" i="7"/>
  <c r="HL55" i="7" s="1"/>
  <c r="HM55" i="7" s="1"/>
  <c r="HK37" i="7"/>
  <c r="HL37" i="7" s="1"/>
  <c r="HM37" i="7" s="1"/>
  <c r="HK22" i="7"/>
  <c r="HL22" i="7" s="1"/>
  <c r="HM22" i="7" s="1"/>
  <c r="HK7" i="7"/>
  <c r="HL7" i="7" s="1"/>
  <c r="HK45" i="7"/>
  <c r="HL45" i="7" s="1"/>
  <c r="HM45" i="7" s="1"/>
  <c r="HK21" i="7"/>
  <c r="HL21" i="7" s="1"/>
  <c r="HM21" i="7" s="1"/>
  <c r="HK62" i="7"/>
  <c r="HL62" i="7" s="1"/>
  <c r="HO62" i="7" s="1"/>
  <c r="HK44" i="7"/>
  <c r="HK20" i="7"/>
  <c r="HL20" i="7" s="1"/>
  <c r="HK61" i="7"/>
  <c r="HL61" i="7" s="1"/>
  <c r="HO61" i="7" s="1"/>
  <c r="HK43" i="7"/>
  <c r="HK19" i="7"/>
  <c r="HL19" i="7" s="1"/>
  <c r="HM19" i="7" s="1"/>
  <c r="HK35" i="7"/>
  <c r="HL35" i="7" s="1"/>
  <c r="HK11" i="7"/>
  <c r="HL11" i="7" s="1"/>
  <c r="HM11" i="7" s="1"/>
  <c r="HK34" i="7"/>
  <c r="HL34" i="7" s="1"/>
  <c r="HM34" i="7" s="1"/>
  <c r="HK10" i="7"/>
  <c r="HL10" i="7" s="1"/>
  <c r="HK60" i="7"/>
  <c r="HL60" i="7" s="1"/>
  <c r="HO60" i="7" s="1"/>
  <c r="HK33" i="7"/>
  <c r="HL33" i="7" s="1"/>
  <c r="HM33" i="7" s="1"/>
  <c r="HK59" i="7"/>
  <c r="HL59" i="7" s="1"/>
  <c r="HO59" i="7" s="1"/>
  <c r="HK32" i="7"/>
  <c r="HL32" i="7" s="1"/>
  <c r="HK58" i="7"/>
  <c r="HL58" i="7" s="1"/>
  <c r="HO58" i="7" s="1"/>
  <c r="HK31" i="7"/>
  <c r="HK51" i="7"/>
  <c r="HL51" i="7" s="1"/>
  <c r="HM51" i="7" s="1"/>
  <c r="HK27" i="7"/>
  <c r="HL27" i="7" s="1"/>
  <c r="HM27" i="7" s="1"/>
  <c r="HK50" i="7"/>
  <c r="HL50" i="7" s="1"/>
  <c r="HK26" i="7"/>
  <c r="HL26" i="7" s="1"/>
  <c r="HM26" i="7" s="1"/>
  <c r="HK49" i="7"/>
  <c r="HL49" i="7" s="1"/>
  <c r="HM49" i="7" s="1"/>
  <c r="HK25" i="7"/>
  <c r="HK15" i="7"/>
  <c r="HL15" i="7" s="1"/>
  <c r="HK14" i="7"/>
  <c r="HL14" i="7" s="1"/>
  <c r="HK13" i="7"/>
  <c r="HL13" i="7" s="1"/>
  <c r="HM13" i="7" s="1"/>
  <c r="HK12" i="7"/>
  <c r="HL12" i="7" s="1"/>
  <c r="HM12" i="7" s="1"/>
  <c r="HK36" i="7"/>
  <c r="HL36" i="7" s="1"/>
  <c r="HM36" i="7" s="1"/>
  <c r="HK48" i="7"/>
  <c r="HL48" i="7" s="1"/>
  <c r="HM48" i="7" s="1"/>
  <c r="HK47" i="7"/>
  <c r="HL47" i="7" s="1"/>
  <c r="HM47" i="7" s="1"/>
  <c r="HK46" i="7"/>
  <c r="HL46" i="7" s="1"/>
  <c r="HM46" i="7" s="1"/>
  <c r="EK62" i="7"/>
  <c r="EL62" i="7" s="1"/>
  <c r="EO62" i="7" s="1"/>
  <c r="EK50" i="7"/>
  <c r="EL50" i="7" s="1"/>
  <c r="EK38" i="7"/>
  <c r="EL38" i="7" s="1"/>
  <c r="EM38" i="7" s="1"/>
  <c r="EK49" i="7"/>
  <c r="EL49" i="7" s="1"/>
  <c r="EM49" i="7" s="1"/>
  <c r="EK36" i="7"/>
  <c r="EL36" i="7" s="1"/>
  <c r="EM36" i="7" s="1"/>
  <c r="EK24" i="7"/>
  <c r="EL24" i="7" s="1"/>
  <c r="EM24" i="7" s="1"/>
  <c r="EK12" i="7"/>
  <c r="EL12" i="7" s="1"/>
  <c r="EM12" i="7" s="1"/>
  <c r="EK61" i="7"/>
  <c r="EL61" i="7" s="1"/>
  <c r="EO61" i="7" s="1"/>
  <c r="EK48" i="7"/>
  <c r="EL48" i="7" s="1"/>
  <c r="EM48" i="7" s="1"/>
  <c r="EK35" i="7"/>
  <c r="EL35" i="7" s="1"/>
  <c r="EK23" i="7"/>
  <c r="EL23" i="7" s="1"/>
  <c r="EK11" i="7"/>
  <c r="EL11" i="7" s="1"/>
  <c r="EM11" i="7" s="1"/>
  <c r="EK60" i="7"/>
  <c r="EL60" i="7" s="1"/>
  <c r="EO60" i="7" s="1"/>
  <c r="EK47" i="7"/>
  <c r="EL47" i="7" s="1"/>
  <c r="EM47" i="7" s="1"/>
  <c r="EK34" i="7"/>
  <c r="EL34" i="7" s="1"/>
  <c r="EM34" i="7" s="1"/>
  <c r="EK22" i="7"/>
  <c r="EL22" i="7" s="1"/>
  <c r="EM22" i="7" s="1"/>
  <c r="EK10" i="7"/>
  <c r="EL10" i="7" s="1"/>
  <c r="EM10" i="7" s="1"/>
  <c r="EK53" i="7"/>
  <c r="EL53" i="7" s="1"/>
  <c r="EM53" i="7" s="1"/>
  <c r="EK33" i="7"/>
  <c r="EK18" i="7"/>
  <c r="EL18" i="7" s="1"/>
  <c r="EM18" i="7" s="1"/>
  <c r="EK52" i="7"/>
  <c r="EL52" i="7" s="1"/>
  <c r="EK32" i="7"/>
  <c r="EK17" i="7"/>
  <c r="EK51" i="7"/>
  <c r="EK31" i="7"/>
  <c r="EL31" i="7" s="1"/>
  <c r="EM31" i="7" s="1"/>
  <c r="EK16" i="7"/>
  <c r="EL16" i="7" s="1"/>
  <c r="EK45" i="7"/>
  <c r="EL45" i="7" s="1"/>
  <c r="EM45" i="7" s="1"/>
  <c r="EK26" i="7"/>
  <c r="EK5" i="7"/>
  <c r="EL5" i="7" s="1"/>
  <c r="EM5" i="7" s="1"/>
  <c r="EK44" i="7"/>
  <c r="EL44" i="7" s="1"/>
  <c r="EM44" i="7" s="1"/>
  <c r="EK25" i="7"/>
  <c r="EL25" i="7" s="1"/>
  <c r="EM25" i="7" s="1"/>
  <c r="EK43" i="7"/>
  <c r="EL43" i="7" s="1"/>
  <c r="EM43" i="7" s="1"/>
  <c r="EK21" i="7"/>
  <c r="EL21" i="7" s="1"/>
  <c r="EM21" i="7" s="1"/>
  <c r="EK42" i="7"/>
  <c r="EL42" i="7" s="1"/>
  <c r="EM42" i="7" s="1"/>
  <c r="EK20" i="7"/>
  <c r="EL20" i="7" s="1"/>
  <c r="EM20" i="7" s="1"/>
  <c r="EK41" i="7"/>
  <c r="EL41" i="7" s="1"/>
  <c r="EK19" i="7"/>
  <c r="EL19" i="7" s="1"/>
  <c r="EM19" i="7" s="1"/>
  <c r="EK59" i="7"/>
  <c r="EL59" i="7" s="1"/>
  <c r="EO59" i="7" s="1"/>
  <c r="EK40" i="7"/>
  <c r="EL40" i="7" s="1"/>
  <c r="EM40" i="7" s="1"/>
  <c r="EK15" i="7"/>
  <c r="EL15" i="7" s="1"/>
  <c r="EK58" i="7"/>
  <c r="EL58" i="7" s="1"/>
  <c r="EO58" i="7" s="1"/>
  <c r="EK39" i="7"/>
  <c r="EL39" i="7" s="1"/>
  <c r="EK14" i="7"/>
  <c r="EL14" i="7" s="1"/>
  <c r="EK57" i="7"/>
  <c r="EL57" i="7" s="1"/>
  <c r="EO57" i="7" s="1"/>
  <c r="EK37" i="7"/>
  <c r="EL37" i="7" s="1"/>
  <c r="EM37" i="7" s="1"/>
  <c r="EK13" i="7"/>
  <c r="EL13" i="7" s="1"/>
  <c r="EK30" i="7"/>
  <c r="EL30" i="7" s="1"/>
  <c r="EK29" i="7"/>
  <c r="EK28" i="7"/>
  <c r="EL28" i="7" s="1"/>
  <c r="EM28" i="7" s="1"/>
  <c r="EK27" i="7"/>
  <c r="EL27" i="7" s="1"/>
  <c r="EM27" i="7" s="1"/>
  <c r="EK9" i="7"/>
  <c r="EK8" i="7"/>
  <c r="EL8" i="7" s="1"/>
  <c r="EK7" i="7"/>
  <c r="EL7" i="7" s="1"/>
  <c r="EK6" i="7"/>
  <c r="EK55" i="7"/>
  <c r="EK46" i="7"/>
  <c r="EL46" i="7" s="1"/>
  <c r="EK56" i="7"/>
  <c r="EL56" i="7" s="1"/>
  <c r="EK54" i="7"/>
  <c r="EL54" i="7" s="1"/>
  <c r="EM54" i="7" s="1"/>
  <c r="BQ52" i="7"/>
  <c r="BR52" i="7" s="1"/>
  <c r="BS52" i="7" s="1"/>
  <c r="BQ40" i="7"/>
  <c r="BR40" i="7" s="1"/>
  <c r="BS40" i="7" s="1"/>
  <c r="BQ28" i="7"/>
  <c r="BR28" i="7" s="1"/>
  <c r="BS28" i="7" s="1"/>
  <c r="BQ16" i="7"/>
  <c r="BR16" i="7" s="1"/>
  <c r="BS16" i="7" s="1"/>
  <c r="BQ51" i="7"/>
  <c r="BR51" i="7" s="1"/>
  <c r="BS51" i="7" s="1"/>
  <c r="BQ39" i="7"/>
  <c r="BR39" i="7" s="1"/>
  <c r="BQ27" i="7"/>
  <c r="BR27" i="7" s="1"/>
  <c r="BS27" i="7" s="1"/>
  <c r="BQ15" i="7"/>
  <c r="BR15" i="7" s="1"/>
  <c r="BS15" i="7" s="1"/>
  <c r="BQ62" i="7"/>
  <c r="BR62" i="7" s="1"/>
  <c r="BS62" i="7" s="1"/>
  <c r="BQ50" i="7"/>
  <c r="BR50" i="7" s="1"/>
  <c r="BS50" i="7" s="1"/>
  <c r="BQ38" i="7"/>
  <c r="BR38" i="7" s="1"/>
  <c r="BS38" i="7" s="1"/>
  <c r="BQ26" i="7"/>
  <c r="BR26" i="7" s="1"/>
  <c r="BS26" i="7" s="1"/>
  <c r="BQ14" i="7"/>
  <c r="BR14" i="7" s="1"/>
  <c r="BQ60" i="7"/>
  <c r="BR60" i="7" s="1"/>
  <c r="BU60" i="7" s="1"/>
  <c r="BQ45" i="7"/>
  <c r="BR45" i="7" s="1"/>
  <c r="BS45" i="7" s="1"/>
  <c r="BQ30" i="7"/>
  <c r="BR30" i="7" s="1"/>
  <c r="BS30" i="7" s="1"/>
  <c r="BQ12" i="7"/>
  <c r="BQ24" i="7"/>
  <c r="BR24" i="7" s="1"/>
  <c r="BS24" i="7" s="1"/>
  <c r="BQ59" i="7"/>
  <c r="BR59" i="7" s="1"/>
  <c r="BS59" i="7" s="1"/>
  <c r="BQ44" i="7"/>
  <c r="BR44" i="7" s="1"/>
  <c r="BS44" i="7" s="1"/>
  <c r="BQ29" i="7"/>
  <c r="BR29" i="7" s="1"/>
  <c r="BS29" i="7" s="1"/>
  <c r="BQ11" i="7"/>
  <c r="BR11" i="7" s="1"/>
  <c r="BS11" i="7" s="1"/>
  <c r="BQ42" i="7"/>
  <c r="BR42" i="7" s="1"/>
  <c r="BS42" i="7" s="1"/>
  <c r="BQ9" i="7"/>
  <c r="BR9" i="7" s="1"/>
  <c r="BS9" i="7" s="1"/>
  <c r="BQ22" i="7"/>
  <c r="BR22" i="7" s="1"/>
  <c r="BS22" i="7" s="1"/>
  <c r="BQ58" i="7"/>
  <c r="BR58" i="7" s="1"/>
  <c r="BS58" i="7" s="1"/>
  <c r="BQ43" i="7"/>
  <c r="BR43" i="7" s="1"/>
  <c r="BS43" i="7" s="1"/>
  <c r="BQ25" i="7"/>
  <c r="BQ10" i="7"/>
  <c r="BQ57" i="7"/>
  <c r="BR57" i="7" s="1"/>
  <c r="BU57" i="7" s="1"/>
  <c r="BQ7" i="7"/>
  <c r="BR7" i="7" s="1"/>
  <c r="BS7" i="7" s="1"/>
  <c r="BQ56" i="7"/>
  <c r="BR56" i="7" s="1"/>
  <c r="BS56" i="7" s="1"/>
  <c r="BQ41" i="7"/>
  <c r="BR41" i="7" s="1"/>
  <c r="BQ23" i="7"/>
  <c r="BR23" i="7" s="1"/>
  <c r="BS23" i="7" s="1"/>
  <c r="BQ8" i="7"/>
  <c r="BR8" i="7" s="1"/>
  <c r="BQ55" i="7"/>
  <c r="BQ37" i="7"/>
  <c r="BQ54" i="7"/>
  <c r="BR54" i="7" s="1"/>
  <c r="BS54" i="7" s="1"/>
  <c r="BQ36" i="7"/>
  <c r="BQ21" i="7"/>
  <c r="BR21" i="7" s="1"/>
  <c r="BS21" i="7" s="1"/>
  <c r="BQ6" i="7"/>
  <c r="BR6" i="7" s="1"/>
  <c r="BQ53" i="7"/>
  <c r="BR53" i="7" s="1"/>
  <c r="BS53" i="7" s="1"/>
  <c r="BQ35" i="7"/>
  <c r="BR35" i="7" s="1"/>
  <c r="BQ20" i="7"/>
  <c r="BR20" i="7" s="1"/>
  <c r="BQ5" i="7"/>
  <c r="BR5" i="7" s="1"/>
  <c r="BS5" i="7" s="1"/>
  <c r="BQ19" i="7"/>
  <c r="BQ13" i="7"/>
  <c r="BR13" i="7" s="1"/>
  <c r="BQ46" i="7"/>
  <c r="BR46" i="7" s="1"/>
  <c r="BQ18" i="7"/>
  <c r="BR18" i="7" s="1"/>
  <c r="BS18" i="7" s="1"/>
  <c r="BQ61" i="7"/>
  <c r="BR61" i="7" s="1"/>
  <c r="BU61" i="7" s="1"/>
  <c r="BQ47" i="7"/>
  <c r="BR47" i="7" s="1"/>
  <c r="BS47" i="7" s="1"/>
  <c r="BQ33" i="7"/>
  <c r="BR33" i="7" s="1"/>
  <c r="BS33" i="7" s="1"/>
  <c r="BQ17" i="7"/>
  <c r="BR17" i="7" s="1"/>
  <c r="BQ49" i="7"/>
  <c r="BQ34" i="7"/>
  <c r="BR34" i="7" s="1"/>
  <c r="BS34" i="7" s="1"/>
  <c r="BQ48" i="7"/>
  <c r="BR48" i="7" s="1"/>
  <c r="BS48" i="7" s="1"/>
  <c r="BQ31" i="7"/>
  <c r="BR31" i="7" s="1"/>
  <c r="BS31" i="7" s="1"/>
  <c r="BQ32" i="7"/>
  <c r="BR32" i="7" s="1"/>
  <c r="C17" i="7"/>
  <c r="D17" i="7" s="1"/>
  <c r="C29" i="7"/>
  <c r="C41" i="7"/>
  <c r="D41" i="7" s="1"/>
  <c r="C53" i="7"/>
  <c r="C44" i="7"/>
  <c r="D44" i="7" s="1"/>
  <c r="E44" i="7" s="1"/>
  <c r="C21" i="7"/>
  <c r="D21" i="7" s="1"/>
  <c r="E21" i="7" s="1"/>
  <c r="C57" i="7"/>
  <c r="D57" i="7" s="1"/>
  <c r="G57" i="7" s="1"/>
  <c r="C6" i="7"/>
  <c r="D6" i="7" s="1"/>
  <c r="C18" i="7"/>
  <c r="C30" i="7"/>
  <c r="D30" i="7" s="1"/>
  <c r="C42" i="7"/>
  <c r="C54" i="7"/>
  <c r="C8" i="7"/>
  <c r="D8" i="7" s="1"/>
  <c r="C9" i="7"/>
  <c r="D9" i="7" s="1"/>
  <c r="E9" i="7" s="1"/>
  <c r="C45" i="7"/>
  <c r="D45" i="7" s="1"/>
  <c r="E45" i="7" s="1"/>
  <c r="C7" i="7"/>
  <c r="D7" i="7" s="1"/>
  <c r="C19" i="7"/>
  <c r="C31" i="7"/>
  <c r="C43" i="7"/>
  <c r="C55" i="7"/>
  <c r="C20" i="7"/>
  <c r="D20" i="7" s="1"/>
  <c r="C56" i="7"/>
  <c r="D56" i="7" s="1"/>
  <c r="C33" i="7"/>
  <c r="D33" i="7" s="1"/>
  <c r="E33" i="7" s="1"/>
  <c r="C32" i="7"/>
  <c r="D32" i="7" s="1"/>
  <c r="C12" i="7"/>
  <c r="C24" i="7"/>
  <c r="C23" i="7"/>
  <c r="D23" i="7" s="1"/>
  <c r="C46" i="7"/>
  <c r="D46" i="7" s="1"/>
  <c r="C5" i="7"/>
  <c r="D5" i="7" s="1"/>
  <c r="E5" i="7" s="1"/>
  <c r="C27" i="7"/>
  <c r="C28" i="7"/>
  <c r="C35" i="7"/>
  <c r="D35" i="7" s="1"/>
  <c r="C14" i="7"/>
  <c r="D14" i="7" s="1"/>
  <c r="C15" i="7"/>
  <c r="D15" i="7" s="1"/>
  <c r="C38" i="7"/>
  <c r="C39" i="7"/>
  <c r="D39" i="7" s="1"/>
  <c r="C22" i="7"/>
  <c r="D22" i="7" s="1"/>
  <c r="E22" i="7" s="1"/>
  <c r="C25" i="7"/>
  <c r="D25" i="7" s="1"/>
  <c r="C47" i="7"/>
  <c r="D47" i="7" s="1"/>
  <c r="E47" i="7" s="1"/>
  <c r="C26" i="7"/>
  <c r="C49" i="7"/>
  <c r="C34" i="7"/>
  <c r="D34" i="7" s="1"/>
  <c r="E34" i="7" s="1"/>
  <c r="C51" i="7"/>
  <c r="C52" i="7"/>
  <c r="D52" i="7" s="1"/>
  <c r="C37" i="7"/>
  <c r="C60" i="7"/>
  <c r="D60" i="7" s="1"/>
  <c r="G60" i="7" s="1"/>
  <c r="C16" i="7"/>
  <c r="D16" i="7" s="1"/>
  <c r="C48" i="7"/>
  <c r="C50" i="7"/>
  <c r="D50" i="7" s="1"/>
  <c r="C10" i="7"/>
  <c r="D10" i="7" s="1"/>
  <c r="E10" i="7" s="1"/>
  <c r="C11" i="7"/>
  <c r="D11" i="7" s="1"/>
  <c r="E11" i="7" s="1"/>
  <c r="C61" i="7"/>
  <c r="D61" i="7" s="1"/>
  <c r="G61" i="7" s="1"/>
  <c r="C40" i="7"/>
  <c r="D40" i="7" s="1"/>
  <c r="C13" i="7"/>
  <c r="D13" i="7" s="1"/>
  <c r="C36" i="7"/>
  <c r="C59" i="7"/>
  <c r="D59" i="7" s="1"/>
  <c r="G59" i="7" s="1"/>
  <c r="C58" i="7"/>
  <c r="D58" i="7" s="1"/>
  <c r="G58" i="7" s="1"/>
  <c r="C62" i="7"/>
  <c r="D62" i="7" s="1"/>
  <c r="G62" i="7" s="1"/>
  <c r="GG56" i="7"/>
  <c r="GH56" i="7" s="1"/>
  <c r="GG44" i="7"/>
  <c r="GG32" i="7"/>
  <c r="GH32" i="7" s="1"/>
  <c r="GG20" i="7"/>
  <c r="GH20" i="7" s="1"/>
  <c r="GG8" i="7"/>
  <c r="GH8" i="7" s="1"/>
  <c r="GI8" i="7" s="1"/>
  <c r="GG55" i="7"/>
  <c r="GG43" i="7"/>
  <c r="GH43" i="7" s="1"/>
  <c r="GI43" i="7" s="1"/>
  <c r="GG31" i="7"/>
  <c r="GH31" i="7" s="1"/>
  <c r="GI31" i="7" s="1"/>
  <c r="GG19" i="7"/>
  <c r="GH19" i="7" s="1"/>
  <c r="GI19" i="7" s="1"/>
  <c r="GG7" i="7"/>
  <c r="GH7" i="7" s="1"/>
  <c r="GI7" i="7" s="1"/>
  <c r="GG54" i="7"/>
  <c r="GH54" i="7" s="1"/>
  <c r="GI54" i="7" s="1"/>
  <c r="GG42" i="7"/>
  <c r="GH42" i="7" s="1"/>
  <c r="GI42" i="7" s="1"/>
  <c r="GG30" i="7"/>
  <c r="GH30" i="7" s="1"/>
  <c r="GG18" i="7"/>
  <c r="GH18" i="7" s="1"/>
  <c r="GI18" i="7" s="1"/>
  <c r="GG6" i="7"/>
  <c r="GH6" i="7" s="1"/>
  <c r="GG59" i="7"/>
  <c r="GH59" i="7" s="1"/>
  <c r="GK59" i="7" s="1"/>
  <c r="GG41" i="7"/>
  <c r="GH41" i="7" s="1"/>
  <c r="GG26" i="7"/>
  <c r="GH26" i="7" s="1"/>
  <c r="GI26" i="7" s="1"/>
  <c r="GG11" i="7"/>
  <c r="GG58" i="7"/>
  <c r="GH58" i="7" s="1"/>
  <c r="GK58" i="7" s="1"/>
  <c r="GG40" i="7"/>
  <c r="GH40" i="7" s="1"/>
  <c r="GG25" i="7"/>
  <c r="GH25" i="7" s="1"/>
  <c r="GG10" i="7"/>
  <c r="GH10" i="7" s="1"/>
  <c r="GI10" i="7" s="1"/>
  <c r="GG57" i="7"/>
  <c r="GH57" i="7" s="1"/>
  <c r="GK57" i="7" s="1"/>
  <c r="GG39" i="7"/>
  <c r="GH39" i="7" s="1"/>
  <c r="GG24" i="7"/>
  <c r="GH24" i="7" s="1"/>
  <c r="GI24" i="7" s="1"/>
  <c r="GG9" i="7"/>
  <c r="GG53" i="7"/>
  <c r="GH53" i="7" s="1"/>
  <c r="GI53" i="7" s="1"/>
  <c r="GG35" i="7"/>
  <c r="GH35" i="7" s="1"/>
  <c r="GI35" i="7" s="1"/>
  <c r="GG14" i="7"/>
  <c r="GH14" i="7" s="1"/>
  <c r="GG52" i="7"/>
  <c r="GH52" i="7" s="1"/>
  <c r="GI52" i="7" s="1"/>
  <c r="GG34" i="7"/>
  <c r="GH34" i="7" s="1"/>
  <c r="GI34" i="7" s="1"/>
  <c r="GG13" i="7"/>
  <c r="GH13" i="7" s="1"/>
  <c r="GG51" i="7"/>
  <c r="GH51" i="7" s="1"/>
  <c r="GI51" i="7" s="1"/>
  <c r="GG33" i="7"/>
  <c r="GH33" i="7" s="1"/>
  <c r="GI33" i="7" s="1"/>
  <c r="GG12" i="7"/>
  <c r="GH12" i="7" s="1"/>
  <c r="GI12" i="7" s="1"/>
  <c r="GG46" i="7"/>
  <c r="GH46" i="7" s="1"/>
  <c r="GG16" i="7"/>
  <c r="GH16" i="7" s="1"/>
  <c r="GG45" i="7"/>
  <c r="GH45" i="7" s="1"/>
  <c r="GI45" i="7" s="1"/>
  <c r="GG15" i="7"/>
  <c r="GH15" i="7" s="1"/>
  <c r="GG38" i="7"/>
  <c r="GH38" i="7" s="1"/>
  <c r="GI38" i="7" s="1"/>
  <c r="GG5" i="7"/>
  <c r="GH5" i="7" s="1"/>
  <c r="GI5" i="7" s="1"/>
  <c r="GG37" i="7"/>
  <c r="GH37" i="7" s="1"/>
  <c r="GI37" i="7" s="1"/>
  <c r="GG36" i="7"/>
  <c r="GH36" i="7" s="1"/>
  <c r="GI36" i="7" s="1"/>
  <c r="GG62" i="7"/>
  <c r="GH62" i="7" s="1"/>
  <c r="GI62" i="7" s="1"/>
  <c r="GG29" i="7"/>
  <c r="GG61" i="7"/>
  <c r="GH61" i="7" s="1"/>
  <c r="GI61" i="7" s="1"/>
  <c r="GG28" i="7"/>
  <c r="GG60" i="7"/>
  <c r="GH60" i="7" s="1"/>
  <c r="GI60" i="7" s="1"/>
  <c r="GG27" i="7"/>
  <c r="GG50" i="7"/>
  <c r="GH50" i="7" s="1"/>
  <c r="GG49" i="7"/>
  <c r="GG48" i="7"/>
  <c r="GH48" i="7" s="1"/>
  <c r="GI48" i="7" s="1"/>
  <c r="GG47" i="7"/>
  <c r="GH47" i="7" s="1"/>
  <c r="GI47" i="7" s="1"/>
  <c r="GG23" i="7"/>
  <c r="GH23" i="7" s="1"/>
  <c r="GI23" i="7" s="1"/>
  <c r="GG22" i="7"/>
  <c r="GH22" i="7" s="1"/>
  <c r="GI22" i="7" s="1"/>
  <c r="GG21" i="7"/>
  <c r="GH21" i="7" s="1"/>
  <c r="GI21" i="7" s="1"/>
  <c r="GG17" i="7"/>
  <c r="GH17" i="7" s="1"/>
  <c r="CI54" i="7"/>
  <c r="CJ54" i="7" s="1"/>
  <c r="CK54" i="7" s="1"/>
  <c r="CI42" i="7"/>
  <c r="CJ42" i="7" s="1"/>
  <c r="CK42" i="7" s="1"/>
  <c r="CI30" i="7"/>
  <c r="CJ30" i="7" s="1"/>
  <c r="CK30" i="7" s="1"/>
  <c r="CI62" i="7"/>
  <c r="CJ62" i="7" s="1"/>
  <c r="CK62" i="7" s="1"/>
  <c r="CI49" i="7"/>
  <c r="CJ49" i="7" s="1"/>
  <c r="CK49" i="7" s="1"/>
  <c r="CI36" i="7"/>
  <c r="CI23" i="7"/>
  <c r="CJ23" i="7" s="1"/>
  <c r="CK23" i="7" s="1"/>
  <c r="CI11" i="7"/>
  <c r="CI61" i="7"/>
  <c r="CJ61" i="7" s="1"/>
  <c r="CM61" i="7" s="1"/>
  <c r="CI48" i="7"/>
  <c r="CJ48" i="7" s="1"/>
  <c r="CK48" i="7" s="1"/>
  <c r="CI35" i="7"/>
  <c r="CJ35" i="7" s="1"/>
  <c r="CI22" i="7"/>
  <c r="CJ22" i="7" s="1"/>
  <c r="CK22" i="7" s="1"/>
  <c r="CI10" i="7"/>
  <c r="CJ10" i="7" s="1"/>
  <c r="CK10" i="7" s="1"/>
  <c r="CI60" i="7"/>
  <c r="CJ60" i="7" s="1"/>
  <c r="CM60" i="7" s="1"/>
  <c r="CI47" i="7"/>
  <c r="CI34" i="7"/>
  <c r="CJ34" i="7" s="1"/>
  <c r="CK34" i="7" s="1"/>
  <c r="CI21" i="7"/>
  <c r="CI9" i="7"/>
  <c r="CJ9" i="7" s="1"/>
  <c r="CK9" i="7" s="1"/>
  <c r="CI59" i="7"/>
  <c r="CJ59" i="7" s="1"/>
  <c r="CK59" i="7" s="1"/>
  <c r="CI46" i="7"/>
  <c r="CJ46" i="7" s="1"/>
  <c r="CI33" i="7"/>
  <c r="CI20" i="7"/>
  <c r="CJ20" i="7" s="1"/>
  <c r="CI8" i="7"/>
  <c r="CJ8" i="7" s="1"/>
  <c r="CI51" i="7"/>
  <c r="CI29" i="7"/>
  <c r="CJ29" i="7" s="1"/>
  <c r="CK29" i="7" s="1"/>
  <c r="CI13" i="7"/>
  <c r="CJ13" i="7" s="1"/>
  <c r="CI50" i="7"/>
  <c r="CJ50" i="7" s="1"/>
  <c r="CK50" i="7" s="1"/>
  <c r="CI28" i="7"/>
  <c r="CJ28" i="7" s="1"/>
  <c r="CK28" i="7" s="1"/>
  <c r="CI12" i="7"/>
  <c r="CI6" i="7"/>
  <c r="CJ6" i="7" s="1"/>
  <c r="CI45" i="7"/>
  <c r="CI27" i="7"/>
  <c r="CI7" i="7"/>
  <c r="CI44" i="7"/>
  <c r="CJ44" i="7" s="1"/>
  <c r="CK44" i="7" s="1"/>
  <c r="CI26" i="7"/>
  <c r="CJ26" i="7" s="1"/>
  <c r="CK26" i="7" s="1"/>
  <c r="CI43" i="7"/>
  <c r="CI25" i="7"/>
  <c r="CJ25" i="7" s="1"/>
  <c r="CK25" i="7" s="1"/>
  <c r="CI5" i="7"/>
  <c r="CI41" i="7"/>
  <c r="CJ41" i="7" s="1"/>
  <c r="CI24" i="7"/>
  <c r="CJ24" i="7" s="1"/>
  <c r="CK24" i="7" s="1"/>
  <c r="CI58" i="7"/>
  <c r="CJ58" i="7" s="1"/>
  <c r="CK58" i="7" s="1"/>
  <c r="CI40" i="7"/>
  <c r="CJ40" i="7" s="1"/>
  <c r="CK40" i="7" s="1"/>
  <c r="CI19" i="7"/>
  <c r="CI57" i="7"/>
  <c r="CJ57" i="7" s="1"/>
  <c r="CM57" i="7" s="1"/>
  <c r="CI39" i="7"/>
  <c r="CJ39" i="7" s="1"/>
  <c r="CI18" i="7"/>
  <c r="CJ18" i="7" s="1"/>
  <c r="CK18" i="7" s="1"/>
  <c r="CI56" i="7"/>
  <c r="CJ56" i="7" s="1"/>
  <c r="CK56" i="7" s="1"/>
  <c r="CI55" i="7"/>
  <c r="CJ55" i="7" s="1"/>
  <c r="CK55" i="7" s="1"/>
  <c r="CI38" i="7"/>
  <c r="CJ38" i="7" s="1"/>
  <c r="CK38" i="7" s="1"/>
  <c r="CI16" i="7"/>
  <c r="CI53" i="7"/>
  <c r="CJ53" i="7" s="1"/>
  <c r="CK53" i="7" s="1"/>
  <c r="CI52" i="7"/>
  <c r="CJ52" i="7" s="1"/>
  <c r="CK52" i="7" s="1"/>
  <c r="CI17" i="7"/>
  <c r="CJ17" i="7" s="1"/>
  <c r="CI37" i="7"/>
  <c r="CJ37" i="7" s="1"/>
  <c r="CK37" i="7" s="1"/>
  <c r="CI32" i="7"/>
  <c r="CJ32" i="7" s="1"/>
  <c r="CI31" i="7"/>
  <c r="CJ31" i="7" s="1"/>
  <c r="CK31" i="7" s="1"/>
  <c r="CI15" i="7"/>
  <c r="CJ15" i="7" s="1"/>
  <c r="CK15" i="7" s="1"/>
  <c r="CI14" i="7"/>
  <c r="CJ14" i="7" s="1"/>
  <c r="CC57" i="7"/>
  <c r="CD57" i="7" s="1"/>
  <c r="CG57" i="7" s="1"/>
  <c r="CC45" i="7"/>
  <c r="CC33" i="7"/>
  <c r="CD33" i="7" s="1"/>
  <c r="CE33" i="7" s="1"/>
  <c r="CC21" i="7"/>
  <c r="CD21" i="7" s="1"/>
  <c r="CE21" i="7" s="1"/>
  <c r="CC9" i="7"/>
  <c r="CD9" i="7" s="1"/>
  <c r="CE9" i="7" s="1"/>
  <c r="CC56" i="7"/>
  <c r="CD56" i="7" s="1"/>
  <c r="CE56" i="7" s="1"/>
  <c r="CC44" i="7"/>
  <c r="CD44" i="7" s="1"/>
  <c r="CE44" i="7" s="1"/>
  <c r="CC32" i="7"/>
  <c r="CD32" i="7" s="1"/>
  <c r="CC20" i="7"/>
  <c r="CD20" i="7" s="1"/>
  <c r="CC8" i="7"/>
  <c r="CD8" i="7" s="1"/>
  <c r="CC55" i="7"/>
  <c r="CD55" i="7" s="1"/>
  <c r="CE55" i="7" s="1"/>
  <c r="CC43" i="7"/>
  <c r="CD43" i="7" s="1"/>
  <c r="CE43" i="7" s="1"/>
  <c r="CC31" i="7"/>
  <c r="CD31" i="7" s="1"/>
  <c r="CE31" i="7" s="1"/>
  <c r="CC19" i="7"/>
  <c r="CD19" i="7" s="1"/>
  <c r="CE19" i="7" s="1"/>
  <c r="CC7" i="7"/>
  <c r="CD7" i="7" s="1"/>
  <c r="CE7" i="7" s="1"/>
  <c r="CC54" i="7"/>
  <c r="CD54" i="7" s="1"/>
  <c r="CE54" i="7" s="1"/>
  <c r="CC42" i="7"/>
  <c r="CD42" i="7" s="1"/>
  <c r="CE42" i="7" s="1"/>
  <c r="CC30" i="7"/>
  <c r="CD30" i="7" s="1"/>
  <c r="CE30" i="7" s="1"/>
  <c r="CC18" i="7"/>
  <c r="CC6" i="7"/>
  <c r="CD6" i="7" s="1"/>
  <c r="CC51" i="7"/>
  <c r="CD51" i="7" s="1"/>
  <c r="CE51" i="7" s="1"/>
  <c r="CC35" i="7"/>
  <c r="CD35" i="7" s="1"/>
  <c r="CC15" i="7"/>
  <c r="CC28" i="7"/>
  <c r="CD28" i="7" s="1"/>
  <c r="CE28" i="7" s="1"/>
  <c r="CC50" i="7"/>
  <c r="CD50" i="7" s="1"/>
  <c r="CE50" i="7" s="1"/>
  <c r="CC34" i="7"/>
  <c r="CD34" i="7" s="1"/>
  <c r="CE34" i="7" s="1"/>
  <c r="CC14" i="7"/>
  <c r="CD14" i="7" s="1"/>
  <c r="CC48" i="7"/>
  <c r="CC49" i="7"/>
  <c r="CD49" i="7" s="1"/>
  <c r="CE49" i="7" s="1"/>
  <c r="CC29" i="7"/>
  <c r="CD29" i="7" s="1"/>
  <c r="CE29" i="7" s="1"/>
  <c r="CC13" i="7"/>
  <c r="CD13" i="7" s="1"/>
  <c r="CC12" i="7"/>
  <c r="CD12" i="7" s="1"/>
  <c r="CE12" i="7" s="1"/>
  <c r="CC47" i="7"/>
  <c r="CD47" i="7" s="1"/>
  <c r="CE47" i="7" s="1"/>
  <c r="CC27" i="7"/>
  <c r="CD27" i="7" s="1"/>
  <c r="CE27" i="7" s="1"/>
  <c r="CC11" i="7"/>
  <c r="CD11" i="7" s="1"/>
  <c r="CE11" i="7" s="1"/>
  <c r="CC62" i="7"/>
  <c r="CD62" i="7" s="1"/>
  <c r="CE62" i="7" s="1"/>
  <c r="CC46" i="7"/>
  <c r="CD46" i="7" s="1"/>
  <c r="CC26" i="7"/>
  <c r="CD26" i="7" s="1"/>
  <c r="CE26" i="7" s="1"/>
  <c r="CC10" i="7"/>
  <c r="CD10" i="7" s="1"/>
  <c r="CE10" i="7" s="1"/>
  <c r="CC61" i="7"/>
  <c r="CD61" i="7" s="1"/>
  <c r="CG61" i="7" s="1"/>
  <c r="CC41" i="7"/>
  <c r="CD41" i="7" s="1"/>
  <c r="CC25" i="7"/>
  <c r="CD25" i="7" s="1"/>
  <c r="CE25" i="7" s="1"/>
  <c r="CC5" i="7"/>
  <c r="CD5" i="7" s="1"/>
  <c r="CE5" i="7" s="1"/>
  <c r="CC60" i="7"/>
  <c r="CD60" i="7" s="1"/>
  <c r="CG60" i="7" s="1"/>
  <c r="CC40" i="7"/>
  <c r="CD40" i="7" s="1"/>
  <c r="CE40" i="7" s="1"/>
  <c r="CC24" i="7"/>
  <c r="CC59" i="7"/>
  <c r="CD59" i="7" s="1"/>
  <c r="CE59" i="7" s="1"/>
  <c r="CC38" i="7"/>
  <c r="CD38" i="7" s="1"/>
  <c r="CE38" i="7" s="1"/>
  <c r="CC37" i="7"/>
  <c r="CD37" i="7" s="1"/>
  <c r="CE37" i="7" s="1"/>
  <c r="CC36" i="7"/>
  <c r="CC16" i="7"/>
  <c r="CD16" i="7" s="1"/>
  <c r="CE16" i="7" s="1"/>
  <c r="CC58" i="7"/>
  <c r="CC52" i="7"/>
  <c r="CC23" i="7"/>
  <c r="CD23" i="7" s="1"/>
  <c r="CE23" i="7" s="1"/>
  <c r="CC53" i="7"/>
  <c r="CD53" i="7" s="1"/>
  <c r="CE53" i="7" s="1"/>
  <c r="CC22" i="7"/>
  <c r="CD22" i="7" s="1"/>
  <c r="CE22" i="7" s="1"/>
  <c r="CC39" i="7"/>
  <c r="CD39" i="7" s="1"/>
  <c r="CC17" i="7"/>
  <c r="CD17" i="7" s="1"/>
  <c r="HE52" i="7"/>
  <c r="HF52" i="7" s="1"/>
  <c r="HG52" i="7" s="1"/>
  <c r="HE40" i="7"/>
  <c r="HF40" i="7" s="1"/>
  <c r="HE28" i="7"/>
  <c r="HF28" i="7" s="1"/>
  <c r="HG28" i="7" s="1"/>
  <c r="HE16" i="7"/>
  <c r="HF16" i="7" s="1"/>
  <c r="HE51" i="7"/>
  <c r="HE39" i="7"/>
  <c r="HF39" i="7" s="1"/>
  <c r="HE27" i="7"/>
  <c r="HE15" i="7"/>
  <c r="HF15" i="7" s="1"/>
  <c r="HE62" i="7"/>
  <c r="HF62" i="7" s="1"/>
  <c r="HI62" i="7" s="1"/>
  <c r="HE50" i="7"/>
  <c r="HF50" i="7" s="1"/>
  <c r="HG50" i="7" s="1"/>
  <c r="HE38" i="7"/>
  <c r="HF38" i="7" s="1"/>
  <c r="HG38" i="7" s="1"/>
  <c r="HE26" i="7"/>
  <c r="HF26" i="7" s="1"/>
  <c r="HG26" i="7" s="1"/>
  <c r="HE14" i="7"/>
  <c r="HF14" i="7" s="1"/>
  <c r="HE49" i="7"/>
  <c r="HF49" i="7" s="1"/>
  <c r="HG49" i="7" s="1"/>
  <c r="HE34" i="7"/>
  <c r="HF34" i="7" s="1"/>
  <c r="HG34" i="7" s="1"/>
  <c r="HE19" i="7"/>
  <c r="HF19" i="7" s="1"/>
  <c r="HG19" i="7" s="1"/>
  <c r="HE48" i="7"/>
  <c r="HE33" i="7"/>
  <c r="HF33" i="7" s="1"/>
  <c r="HG33" i="7" s="1"/>
  <c r="HE18" i="7"/>
  <c r="HF18" i="7" s="1"/>
  <c r="HG18" i="7" s="1"/>
  <c r="HE47" i="7"/>
  <c r="HF47" i="7" s="1"/>
  <c r="HG47" i="7" s="1"/>
  <c r="HE32" i="7"/>
  <c r="HF32" i="7" s="1"/>
  <c r="HE17" i="7"/>
  <c r="HF17" i="7" s="1"/>
  <c r="HG17" i="7" s="1"/>
  <c r="HE58" i="7"/>
  <c r="HF58" i="7" s="1"/>
  <c r="HI58" i="7" s="1"/>
  <c r="HE37" i="7"/>
  <c r="HF37" i="7" s="1"/>
  <c r="HG37" i="7" s="1"/>
  <c r="HE13" i="7"/>
  <c r="HF13" i="7" s="1"/>
  <c r="HE57" i="7"/>
  <c r="HF57" i="7" s="1"/>
  <c r="HI57" i="7" s="1"/>
  <c r="HE36" i="7"/>
  <c r="HF36" i="7" s="1"/>
  <c r="HG36" i="7" s="1"/>
  <c r="HE12" i="7"/>
  <c r="HE56" i="7"/>
  <c r="HF56" i="7" s="1"/>
  <c r="HE35" i="7"/>
  <c r="HF35" i="7" s="1"/>
  <c r="HG35" i="7" s="1"/>
  <c r="HE11" i="7"/>
  <c r="HF11" i="7" s="1"/>
  <c r="HG11" i="7" s="1"/>
  <c r="HE42" i="7"/>
  <c r="HF42" i="7" s="1"/>
  <c r="HG42" i="7" s="1"/>
  <c r="HE9" i="7"/>
  <c r="HF9" i="7" s="1"/>
  <c r="HG9" i="7" s="1"/>
  <c r="HE41" i="7"/>
  <c r="HF41" i="7" s="1"/>
  <c r="HE8" i="7"/>
  <c r="HF8" i="7" s="1"/>
  <c r="HE61" i="7"/>
  <c r="HF61" i="7" s="1"/>
  <c r="HI61" i="7" s="1"/>
  <c r="HE31" i="7"/>
  <c r="HF31" i="7" s="1"/>
  <c r="HG31" i="7" s="1"/>
  <c r="HE7" i="7"/>
  <c r="HF7" i="7" s="1"/>
  <c r="HE60" i="7"/>
  <c r="HF60" i="7" s="1"/>
  <c r="HI60" i="7" s="1"/>
  <c r="HE30" i="7"/>
  <c r="HF30" i="7" s="1"/>
  <c r="HE6" i="7"/>
  <c r="HF6" i="7" s="1"/>
  <c r="HE59" i="7"/>
  <c r="HF59" i="7" s="1"/>
  <c r="HI59" i="7" s="1"/>
  <c r="HE29" i="7"/>
  <c r="HE5" i="7"/>
  <c r="HF5" i="7" s="1"/>
  <c r="HG5" i="7" s="1"/>
  <c r="HE55" i="7"/>
  <c r="HF55" i="7" s="1"/>
  <c r="HG55" i="7" s="1"/>
  <c r="HE25" i="7"/>
  <c r="HF25" i="7" s="1"/>
  <c r="HE54" i="7"/>
  <c r="HF54" i="7" s="1"/>
  <c r="HG54" i="7" s="1"/>
  <c r="HE24" i="7"/>
  <c r="HF24" i="7" s="1"/>
  <c r="HG24" i="7" s="1"/>
  <c r="HE53" i="7"/>
  <c r="HE23" i="7"/>
  <c r="HF23" i="7" s="1"/>
  <c r="HE46" i="7"/>
  <c r="HF46" i="7" s="1"/>
  <c r="HE45" i="7"/>
  <c r="HF45" i="7" s="1"/>
  <c r="HG45" i="7" s="1"/>
  <c r="HE44" i="7"/>
  <c r="HE43" i="7"/>
  <c r="HF43" i="7" s="1"/>
  <c r="HG43" i="7" s="1"/>
  <c r="HE10" i="7"/>
  <c r="HE22" i="7"/>
  <c r="HF22" i="7" s="1"/>
  <c r="HG22" i="7" s="1"/>
  <c r="HE21" i="7"/>
  <c r="HF21" i="7" s="1"/>
  <c r="HG21" i="7" s="1"/>
  <c r="HE20" i="7"/>
  <c r="HF20" i="7" s="1"/>
  <c r="EE58" i="7"/>
  <c r="EF58" i="7" s="1"/>
  <c r="EI58" i="7" s="1"/>
  <c r="EE46" i="7"/>
  <c r="EF46" i="7" s="1"/>
  <c r="EE34" i="7"/>
  <c r="EF34" i="7" s="1"/>
  <c r="EG34" i="7" s="1"/>
  <c r="EE22" i="7"/>
  <c r="EF22" i="7" s="1"/>
  <c r="EG22" i="7" s="1"/>
  <c r="EE10" i="7"/>
  <c r="EF10" i="7" s="1"/>
  <c r="EG10" i="7" s="1"/>
  <c r="EE57" i="7"/>
  <c r="EF57" i="7" s="1"/>
  <c r="EI57" i="7" s="1"/>
  <c r="EE45" i="7"/>
  <c r="EF45" i="7" s="1"/>
  <c r="EG45" i="7" s="1"/>
  <c r="EE33" i="7"/>
  <c r="EE21" i="7"/>
  <c r="EF21" i="7" s="1"/>
  <c r="EG21" i="7" s="1"/>
  <c r="EE56" i="7"/>
  <c r="EF56" i="7" s="1"/>
  <c r="EE44" i="7"/>
  <c r="EF44" i="7" s="1"/>
  <c r="EG44" i="7" s="1"/>
  <c r="EE32" i="7"/>
  <c r="EF32" i="7" s="1"/>
  <c r="EG32" i="7" s="1"/>
  <c r="EE20" i="7"/>
  <c r="EF20" i="7" s="1"/>
  <c r="EG20" i="7" s="1"/>
  <c r="EE8" i="7"/>
  <c r="EF8" i="7" s="1"/>
  <c r="EE61" i="7"/>
  <c r="EF61" i="7" s="1"/>
  <c r="EI61" i="7" s="1"/>
  <c r="EE43" i="7"/>
  <c r="EF43" i="7" s="1"/>
  <c r="EG43" i="7" s="1"/>
  <c r="EE28" i="7"/>
  <c r="EF28" i="7" s="1"/>
  <c r="EG28" i="7" s="1"/>
  <c r="EE13" i="7"/>
  <c r="EF13" i="7" s="1"/>
  <c r="EE60" i="7"/>
  <c r="EF60" i="7" s="1"/>
  <c r="EI60" i="7" s="1"/>
  <c r="EE42" i="7"/>
  <c r="EE27" i="7"/>
  <c r="EF27" i="7" s="1"/>
  <c r="EG27" i="7" s="1"/>
  <c r="EE12" i="7"/>
  <c r="EF12" i="7" s="1"/>
  <c r="EG12" i="7" s="1"/>
  <c r="EE59" i="7"/>
  <c r="EF59" i="7" s="1"/>
  <c r="EI59" i="7" s="1"/>
  <c r="EE41" i="7"/>
  <c r="EF41" i="7" s="1"/>
  <c r="EE26" i="7"/>
  <c r="EF26" i="7" s="1"/>
  <c r="EG26" i="7" s="1"/>
  <c r="EE11" i="7"/>
  <c r="EF11" i="7" s="1"/>
  <c r="EG11" i="7" s="1"/>
  <c r="EE39" i="7"/>
  <c r="EF39" i="7" s="1"/>
  <c r="EE18" i="7"/>
  <c r="EE62" i="7"/>
  <c r="EF62" i="7" s="1"/>
  <c r="EI62" i="7" s="1"/>
  <c r="EE38" i="7"/>
  <c r="EF38" i="7" s="1"/>
  <c r="EG38" i="7" s="1"/>
  <c r="EE17" i="7"/>
  <c r="EF17" i="7" s="1"/>
  <c r="EG17" i="7" s="1"/>
  <c r="EE55" i="7"/>
  <c r="EF55" i="7" s="1"/>
  <c r="EG55" i="7" s="1"/>
  <c r="EE37" i="7"/>
  <c r="EF37" i="7" s="1"/>
  <c r="EG37" i="7" s="1"/>
  <c r="EE16" i="7"/>
  <c r="EF16" i="7" s="1"/>
  <c r="EE54" i="7"/>
  <c r="EF54" i="7" s="1"/>
  <c r="EG54" i="7" s="1"/>
  <c r="EE36" i="7"/>
  <c r="EF36" i="7" s="1"/>
  <c r="EG36" i="7" s="1"/>
  <c r="EE15" i="7"/>
  <c r="EF15" i="7" s="1"/>
  <c r="EE53" i="7"/>
  <c r="EE35" i="7"/>
  <c r="EF35" i="7" s="1"/>
  <c r="EE14" i="7"/>
  <c r="EF14" i="7" s="1"/>
  <c r="EE52" i="7"/>
  <c r="EF52" i="7" s="1"/>
  <c r="EE31" i="7"/>
  <c r="EF31" i="7" s="1"/>
  <c r="EG31" i="7" s="1"/>
  <c r="EE9" i="7"/>
  <c r="EE51" i="7"/>
  <c r="EF51" i="7" s="1"/>
  <c r="EG51" i="7" s="1"/>
  <c r="EE30" i="7"/>
  <c r="EF30" i="7" s="1"/>
  <c r="EE7" i="7"/>
  <c r="EF7" i="7" s="1"/>
  <c r="EE50" i="7"/>
  <c r="EF50" i="7" s="1"/>
  <c r="EE29" i="7"/>
  <c r="EE6" i="7"/>
  <c r="EE25" i="7"/>
  <c r="EF25" i="7" s="1"/>
  <c r="EG25" i="7" s="1"/>
  <c r="EE24" i="7"/>
  <c r="EF24" i="7" s="1"/>
  <c r="EG24" i="7" s="1"/>
  <c r="EE23" i="7"/>
  <c r="EF23" i="7" s="1"/>
  <c r="EE19" i="7"/>
  <c r="EF19" i="7" s="1"/>
  <c r="EG19" i="7" s="1"/>
  <c r="EE5" i="7"/>
  <c r="EF5" i="7" s="1"/>
  <c r="EG5" i="7" s="1"/>
  <c r="EE49" i="7"/>
  <c r="EF49" i="7" s="1"/>
  <c r="EG49" i="7" s="1"/>
  <c r="EE40" i="7"/>
  <c r="EE48" i="7"/>
  <c r="EF48" i="7" s="1"/>
  <c r="EG48" i="7" s="1"/>
  <c r="EE47" i="7"/>
  <c r="BK62" i="7"/>
  <c r="BL62" i="7" s="1"/>
  <c r="BM62" i="7" s="1"/>
  <c r="BK50" i="7"/>
  <c r="BK38" i="7"/>
  <c r="BK26" i="7"/>
  <c r="BL26" i="7" s="1"/>
  <c r="BM26" i="7" s="1"/>
  <c r="BK14" i="7"/>
  <c r="BL14" i="7" s="1"/>
  <c r="BK61" i="7"/>
  <c r="BL61" i="7" s="1"/>
  <c r="BO61" i="7" s="1"/>
  <c r="BK49" i="7"/>
  <c r="BL49" i="7" s="1"/>
  <c r="BM49" i="7" s="1"/>
  <c r="BK37" i="7"/>
  <c r="BL37" i="7" s="1"/>
  <c r="BM37" i="7" s="1"/>
  <c r="BK25" i="7"/>
  <c r="BL25" i="7" s="1"/>
  <c r="BM25" i="7" s="1"/>
  <c r="BK13" i="7"/>
  <c r="BL13" i="7" s="1"/>
  <c r="BK60" i="7"/>
  <c r="BL60" i="7" s="1"/>
  <c r="BO60" i="7" s="1"/>
  <c r="BK48" i="7"/>
  <c r="BL48" i="7" s="1"/>
  <c r="BM48" i="7" s="1"/>
  <c r="BK36" i="7"/>
  <c r="BK55" i="7"/>
  <c r="BL55" i="7" s="1"/>
  <c r="BM55" i="7" s="1"/>
  <c r="BK40" i="7"/>
  <c r="BL40" i="7" s="1"/>
  <c r="BM40" i="7" s="1"/>
  <c r="BK23" i="7"/>
  <c r="BL23" i="7" s="1"/>
  <c r="BM23" i="7" s="1"/>
  <c r="BK9" i="7"/>
  <c r="BL9" i="7" s="1"/>
  <c r="BM9" i="7" s="1"/>
  <c r="BK6" i="7"/>
  <c r="BL6" i="7" s="1"/>
  <c r="BK32" i="7"/>
  <c r="BL32" i="7" s="1"/>
  <c r="BK54" i="7"/>
  <c r="BL54" i="7" s="1"/>
  <c r="BM54" i="7" s="1"/>
  <c r="BK39" i="7"/>
  <c r="BL39" i="7" s="1"/>
  <c r="BK22" i="7"/>
  <c r="BL22" i="7" s="1"/>
  <c r="BM22" i="7" s="1"/>
  <c r="BK8" i="7"/>
  <c r="BL8" i="7" s="1"/>
  <c r="BK34" i="7"/>
  <c r="BL34" i="7" s="1"/>
  <c r="BM34" i="7" s="1"/>
  <c r="BK5" i="7"/>
  <c r="BK53" i="7"/>
  <c r="BK35" i="7"/>
  <c r="BL35" i="7" s="1"/>
  <c r="BK21" i="7"/>
  <c r="BL21" i="7" s="1"/>
  <c r="BM21" i="7" s="1"/>
  <c r="BK7" i="7"/>
  <c r="BL7" i="7" s="1"/>
  <c r="BM7" i="7" s="1"/>
  <c r="BK52" i="7"/>
  <c r="BL52" i="7" s="1"/>
  <c r="BM52" i="7" s="1"/>
  <c r="BK20" i="7"/>
  <c r="BL20" i="7" s="1"/>
  <c r="BK18" i="7"/>
  <c r="BL18" i="7" s="1"/>
  <c r="BM18" i="7" s="1"/>
  <c r="BK51" i="7"/>
  <c r="BL51" i="7" s="1"/>
  <c r="BM51" i="7" s="1"/>
  <c r="BK33" i="7"/>
  <c r="BK19" i="7"/>
  <c r="BL19" i="7" s="1"/>
  <c r="BM19" i="7" s="1"/>
  <c r="BK47" i="7"/>
  <c r="BL47" i="7" s="1"/>
  <c r="BM47" i="7" s="1"/>
  <c r="BK46" i="7"/>
  <c r="BL46" i="7" s="1"/>
  <c r="BK31" i="7"/>
  <c r="BL31" i="7" s="1"/>
  <c r="BM31" i="7" s="1"/>
  <c r="BK17" i="7"/>
  <c r="BL17" i="7" s="1"/>
  <c r="BK45" i="7"/>
  <c r="BL45" i="7" s="1"/>
  <c r="BM45" i="7" s="1"/>
  <c r="BK30" i="7"/>
  <c r="BL30" i="7" s="1"/>
  <c r="BM30" i="7" s="1"/>
  <c r="BK16" i="7"/>
  <c r="BL16" i="7" s="1"/>
  <c r="BM16" i="7" s="1"/>
  <c r="BK29" i="7"/>
  <c r="BL29" i="7" s="1"/>
  <c r="BM29" i="7" s="1"/>
  <c r="BK15" i="7"/>
  <c r="BK11" i="7"/>
  <c r="BL11" i="7" s="1"/>
  <c r="BM11" i="7" s="1"/>
  <c r="BK10" i="7"/>
  <c r="BL10" i="7" s="1"/>
  <c r="BM10" i="7" s="1"/>
  <c r="BK28" i="7"/>
  <c r="BL28" i="7" s="1"/>
  <c r="BM28" i="7" s="1"/>
  <c r="BK59" i="7"/>
  <c r="BL59" i="7" s="1"/>
  <c r="BM59" i="7" s="1"/>
  <c r="BK58" i="7"/>
  <c r="BL58" i="7" s="1"/>
  <c r="BM58" i="7" s="1"/>
  <c r="BK56" i="7"/>
  <c r="BL56" i="7" s="1"/>
  <c r="BM56" i="7" s="1"/>
  <c r="BK44" i="7"/>
  <c r="BL44" i="7" s="1"/>
  <c r="BM44" i="7" s="1"/>
  <c r="BK27" i="7"/>
  <c r="BK24" i="7"/>
  <c r="BK12" i="7"/>
  <c r="BL12" i="7" s="1"/>
  <c r="BM12" i="7" s="1"/>
  <c r="BK43" i="7"/>
  <c r="BL43" i="7" s="1"/>
  <c r="BM43" i="7" s="1"/>
  <c r="BK41" i="7"/>
  <c r="BL41" i="7" s="1"/>
  <c r="BK57" i="7"/>
  <c r="BL57" i="7" s="1"/>
  <c r="BO57" i="7" s="1"/>
  <c r="BK42" i="7"/>
  <c r="BL42" i="7" s="1"/>
  <c r="BM42" i="7" s="1"/>
  <c r="HA56" i="7" l="1"/>
  <c r="HG56" i="7"/>
  <c r="EY56" i="7"/>
  <c r="AO56" i="7"/>
  <c r="DI56" i="7"/>
  <c r="AI56" i="7"/>
  <c r="CW56" i="7"/>
  <c r="FE56" i="7"/>
  <c r="W56" i="7"/>
  <c r="ES56" i="7"/>
  <c r="IE56" i="7"/>
  <c r="DO56" i="7"/>
  <c r="AC56" i="7"/>
  <c r="GU56" i="7"/>
  <c r="GO56" i="7"/>
  <c r="EA56" i="7"/>
  <c r="DU56" i="7"/>
  <c r="E56" i="7"/>
  <c r="EM56" i="7"/>
  <c r="HM56" i="7"/>
  <c r="CQ56" i="7"/>
  <c r="HY56" i="7"/>
  <c r="FK56" i="7"/>
  <c r="DC56" i="7"/>
  <c r="GC56" i="7"/>
  <c r="EG56" i="7"/>
  <c r="IL56" i="7"/>
  <c r="IM56" i="7" s="1"/>
  <c r="GI56" i="7"/>
  <c r="Q56" i="7"/>
  <c r="HS56" i="7"/>
  <c r="K56" i="7"/>
  <c r="FQ56" i="7"/>
  <c r="FX56" i="7"/>
  <c r="FY56" i="7" s="1"/>
  <c r="CW52" i="7"/>
  <c r="AC52" i="7"/>
  <c r="K52" i="7"/>
  <c r="DI52" i="7"/>
  <c r="Q52" i="7"/>
  <c r="DC52" i="7"/>
  <c r="HM52" i="7"/>
  <c r="EM52" i="7"/>
  <c r="CQ52" i="7"/>
  <c r="DO52" i="7"/>
  <c r="FQ52" i="7"/>
  <c r="ES52" i="7"/>
  <c r="HS52" i="7"/>
  <c r="DU52" i="7"/>
  <c r="E52" i="7"/>
  <c r="EG52" i="7"/>
  <c r="IE52" i="7"/>
  <c r="EA52" i="7"/>
  <c r="W52" i="7"/>
  <c r="HY52" i="7"/>
  <c r="IL52" i="7"/>
  <c r="IM52" i="7" s="1"/>
  <c r="HY50" i="7"/>
  <c r="DU50" i="7"/>
  <c r="E50" i="7"/>
  <c r="K50" i="7"/>
  <c r="GC50" i="7"/>
  <c r="FE50" i="7"/>
  <c r="GO50" i="7"/>
  <c r="W50" i="7"/>
  <c r="EM50" i="7"/>
  <c r="DC50" i="7"/>
  <c r="AC50" i="7"/>
  <c r="EG50" i="7"/>
  <c r="EY50" i="7"/>
  <c r="DI50" i="7"/>
  <c r="HM50" i="7"/>
  <c r="FK50" i="7"/>
  <c r="ES50" i="7"/>
  <c r="CW50" i="7"/>
  <c r="EA50" i="7"/>
  <c r="CQ50" i="7"/>
  <c r="IE50" i="7"/>
  <c r="FX50" i="7"/>
  <c r="FY50" i="7" s="1"/>
  <c r="GI50" i="7"/>
  <c r="Q50" i="7"/>
  <c r="HS50" i="7"/>
  <c r="DO50" i="7"/>
  <c r="IL50" i="7"/>
  <c r="IM50" i="7" s="1"/>
  <c r="GO46" i="7"/>
  <c r="ES46" i="7"/>
  <c r="FK46" i="7"/>
  <c r="HA46" i="7"/>
  <c r="DC46" i="7"/>
  <c r="DO46" i="7"/>
  <c r="W46" i="7"/>
  <c r="HG46" i="7"/>
  <c r="CK46" i="7"/>
  <c r="BS46" i="7"/>
  <c r="E46" i="7"/>
  <c r="Q46" i="7"/>
  <c r="AC46" i="7"/>
  <c r="AI46" i="7"/>
  <c r="EM46" i="7"/>
  <c r="CE46" i="7"/>
  <c r="AO46" i="7"/>
  <c r="GI46" i="7"/>
  <c r="BY46" i="7"/>
  <c r="EA46" i="7"/>
  <c r="K46" i="7"/>
  <c r="AU46" i="7"/>
  <c r="EG46" i="7"/>
  <c r="EY46" i="7"/>
  <c r="CW46" i="7"/>
  <c r="FE46" i="7"/>
  <c r="GU46" i="7"/>
  <c r="BA46" i="7"/>
  <c r="BG46" i="7"/>
  <c r="BM46" i="7"/>
  <c r="CQ46" i="7"/>
  <c r="GC46" i="7"/>
  <c r="DU46" i="7"/>
  <c r="FQ46" i="7"/>
  <c r="DI46" i="7"/>
  <c r="FX46" i="7"/>
  <c r="FY46" i="7" s="1"/>
  <c r="AO45" i="7"/>
  <c r="AI45" i="7"/>
  <c r="DU41" i="7"/>
  <c r="DC41" i="7"/>
  <c r="AU41" i="7"/>
  <c r="AI41" i="7"/>
  <c r="BM41" i="7"/>
  <c r="EY41" i="7"/>
  <c r="HY41" i="7"/>
  <c r="AO41" i="7"/>
  <c r="DO41" i="7"/>
  <c r="HA41" i="7"/>
  <c r="FK41" i="7"/>
  <c r="GO41" i="7"/>
  <c r="BY41" i="7"/>
  <c r="EA41" i="7"/>
  <c r="BG41" i="7"/>
  <c r="BA41" i="7"/>
  <c r="DI41" i="7"/>
  <c r="GC41" i="7"/>
  <c r="EM41" i="7"/>
  <c r="GI41" i="7"/>
  <c r="E41" i="7"/>
  <c r="IE41" i="7"/>
  <c r="ES41" i="7"/>
  <c r="K41" i="7"/>
  <c r="W41" i="7"/>
  <c r="EG41" i="7"/>
  <c r="HG41" i="7"/>
  <c r="GU41" i="7"/>
  <c r="CW41" i="7"/>
  <c r="FE41" i="7"/>
  <c r="Q41" i="7"/>
  <c r="HM41" i="7"/>
  <c r="HS41" i="7"/>
  <c r="FX41" i="7"/>
  <c r="FY41" i="7" s="1"/>
  <c r="CE41" i="7"/>
  <c r="CK41" i="7"/>
  <c r="BS41" i="7"/>
  <c r="CQ41" i="7"/>
  <c r="AC41" i="7"/>
  <c r="IL41" i="7"/>
  <c r="IM41" i="7" s="1"/>
  <c r="HY40" i="7"/>
  <c r="W40" i="7"/>
  <c r="IE40" i="7"/>
  <c r="E40" i="7"/>
  <c r="Q40" i="7"/>
  <c r="AC40" i="7"/>
  <c r="GU40" i="7"/>
  <c r="FQ40" i="7"/>
  <c r="HA40" i="7"/>
  <c r="GO40" i="7"/>
  <c r="K40" i="7"/>
  <c r="HM40" i="7"/>
  <c r="GC40" i="7"/>
  <c r="GI40" i="7"/>
  <c r="HG40" i="7"/>
  <c r="IL40" i="7"/>
  <c r="IM40" i="7" s="1"/>
  <c r="HS40" i="7"/>
  <c r="FX40" i="7"/>
  <c r="FY40" i="7" s="1"/>
  <c r="DI39" i="7"/>
  <c r="EG39" i="7"/>
  <c r="CK39" i="7"/>
  <c r="BS39" i="7"/>
  <c r="CW39" i="7"/>
  <c r="HA39" i="7"/>
  <c r="DU39" i="7"/>
  <c r="BY39" i="7"/>
  <c r="FK39" i="7"/>
  <c r="BA39" i="7"/>
  <c r="FQ39" i="7"/>
  <c r="CE39" i="7"/>
  <c r="GC39" i="7"/>
  <c r="EY39" i="7"/>
  <c r="K39" i="7"/>
  <c r="W39" i="7"/>
  <c r="CQ39" i="7"/>
  <c r="E39" i="7"/>
  <c r="AO39" i="7"/>
  <c r="FE39" i="7"/>
  <c r="BG39" i="7"/>
  <c r="DO39" i="7"/>
  <c r="AC39" i="7"/>
  <c r="GI39" i="7"/>
  <c r="ES39" i="7"/>
  <c r="HG39" i="7"/>
  <c r="EM39" i="7"/>
  <c r="Q39" i="7"/>
  <c r="GO39" i="7"/>
  <c r="DC39" i="7"/>
  <c r="AU39" i="7"/>
  <c r="GU39" i="7"/>
  <c r="AI39" i="7"/>
  <c r="BM39" i="7"/>
  <c r="EA39" i="7"/>
  <c r="FX39" i="7"/>
  <c r="FY39" i="7" s="1"/>
  <c r="EA35" i="7"/>
  <c r="W35" i="7"/>
  <c r="DI35" i="7"/>
  <c r="DU35" i="7"/>
  <c r="IE35" i="7"/>
  <c r="FQ35" i="7"/>
  <c r="BS35" i="7"/>
  <c r="DO35" i="7"/>
  <c r="AU35" i="7"/>
  <c r="BY35" i="7"/>
  <c r="E35" i="7"/>
  <c r="CQ35" i="7"/>
  <c r="BG35" i="7"/>
  <c r="CK35" i="7"/>
  <c r="Q35" i="7"/>
  <c r="DC35" i="7"/>
  <c r="AO35" i="7"/>
  <c r="AC35" i="7"/>
  <c r="EG35" i="7"/>
  <c r="HM35" i="7"/>
  <c r="ES35" i="7"/>
  <c r="CE35" i="7"/>
  <c r="HY35" i="7"/>
  <c r="BM35" i="7"/>
  <c r="CW35" i="7"/>
  <c r="EM35" i="7"/>
  <c r="HS35" i="7"/>
  <c r="K35" i="7"/>
  <c r="BA35" i="7"/>
  <c r="AI35" i="7"/>
  <c r="IL35" i="7"/>
  <c r="IM35" i="7" s="1"/>
  <c r="CK32" i="7"/>
  <c r="FQ32" i="7"/>
  <c r="HA32" i="7"/>
  <c r="BM32" i="7"/>
  <c r="GO32" i="7"/>
  <c r="BY32" i="7"/>
  <c r="GC32" i="7"/>
  <c r="FK32" i="7"/>
  <c r="CE32" i="7"/>
  <c r="HG32" i="7"/>
  <c r="GI32" i="7"/>
  <c r="Q32" i="7"/>
  <c r="HS32" i="7"/>
  <c r="AU32" i="7"/>
  <c r="E32" i="7"/>
  <c r="BS32" i="7"/>
  <c r="HM32" i="7"/>
  <c r="EY32" i="7"/>
  <c r="K32" i="7"/>
  <c r="HY32" i="7"/>
  <c r="IE32" i="7"/>
  <c r="AO32" i="7"/>
  <c r="AI32" i="7"/>
  <c r="BG32" i="7"/>
  <c r="FE32" i="7"/>
  <c r="W32" i="7"/>
  <c r="AC32" i="7"/>
  <c r="GU32" i="7"/>
  <c r="FX32" i="7"/>
  <c r="FY32" i="7" s="1"/>
  <c r="BA32" i="7"/>
  <c r="IL32" i="7"/>
  <c r="IM32" i="7" s="1"/>
  <c r="FX31" i="7"/>
  <c r="FY31" i="7" s="1"/>
  <c r="GU30" i="7"/>
  <c r="DC30" i="7"/>
  <c r="HA30" i="7"/>
  <c r="GI30" i="7"/>
  <c r="HS30" i="7"/>
  <c r="EM30" i="7"/>
  <c r="EA30" i="7"/>
  <c r="AI30" i="7"/>
  <c r="HM30" i="7"/>
  <c r="CQ30" i="7"/>
  <c r="FQ30" i="7"/>
  <c r="Q30" i="7"/>
  <c r="IE30" i="7"/>
  <c r="DI30" i="7"/>
  <c r="GO30" i="7"/>
  <c r="E30" i="7"/>
  <c r="HG30" i="7"/>
  <c r="HY30" i="7"/>
  <c r="EY30" i="7"/>
  <c r="K30" i="7"/>
  <c r="DU30" i="7"/>
  <c r="EG30" i="7"/>
  <c r="GC30" i="7"/>
  <c r="CW30" i="7"/>
  <c r="W30" i="7"/>
  <c r="FX30" i="7"/>
  <c r="FY30" i="7" s="1"/>
  <c r="ES30" i="7"/>
  <c r="FK30" i="7"/>
  <c r="AO30" i="7"/>
  <c r="AC30" i="7"/>
  <c r="FE30" i="7"/>
  <c r="DO30" i="7"/>
  <c r="IL30" i="7"/>
  <c r="IM30" i="7" s="1"/>
  <c r="AC25" i="7"/>
  <c r="FQ25" i="7"/>
  <c r="FE25" i="7"/>
  <c r="GU25" i="7"/>
  <c r="AI25" i="7"/>
  <c r="Q25" i="7"/>
  <c r="E25" i="7"/>
  <c r="GO25" i="7"/>
  <c r="FK25" i="7"/>
  <c r="W25" i="7"/>
  <c r="HA25" i="7"/>
  <c r="AO25" i="7"/>
  <c r="HG25" i="7"/>
  <c r="GC25" i="7"/>
  <c r="K25" i="7"/>
  <c r="GI25" i="7"/>
  <c r="EY25" i="7"/>
  <c r="FX25" i="7"/>
  <c r="FY25" i="7" s="1"/>
  <c r="E23" i="7"/>
  <c r="EM23" i="7"/>
  <c r="HM23" i="7"/>
  <c r="K23" i="7"/>
  <c r="FK23" i="7"/>
  <c r="CW23" i="7"/>
  <c r="AO23" i="7"/>
  <c r="GU23" i="7"/>
  <c r="IE23" i="7"/>
  <c r="DC23" i="7"/>
  <c r="FQ23" i="7"/>
  <c r="DI23" i="7"/>
  <c r="HA23" i="7"/>
  <c r="EA23" i="7"/>
  <c r="DU23" i="7"/>
  <c r="HS23" i="7"/>
  <c r="AI23" i="7"/>
  <c r="CQ23" i="7"/>
  <c r="ES23" i="7"/>
  <c r="AC23" i="7"/>
  <c r="EG23" i="7"/>
  <c r="HG23" i="7"/>
  <c r="FE23" i="7"/>
  <c r="W23" i="7"/>
  <c r="Q23" i="7"/>
  <c r="EY23" i="7"/>
  <c r="HY23" i="7"/>
  <c r="DO23" i="7"/>
  <c r="IL23" i="7"/>
  <c r="IM23" i="7" s="1"/>
  <c r="FE22" i="7"/>
  <c r="EY22" i="7"/>
  <c r="FK22" i="7"/>
  <c r="AO22" i="7"/>
  <c r="FQ22" i="7"/>
  <c r="AI22" i="7"/>
  <c r="E20" i="7"/>
  <c r="EY20" i="7"/>
  <c r="IE20" i="7"/>
  <c r="BS20" i="7"/>
  <c r="GC20" i="7"/>
  <c r="FE20" i="7"/>
  <c r="W20" i="7"/>
  <c r="HA20" i="7"/>
  <c r="AU20" i="7"/>
  <c r="BG20" i="7"/>
  <c r="CK20" i="7"/>
  <c r="GO20" i="7"/>
  <c r="BA20" i="7"/>
  <c r="BM20" i="7"/>
  <c r="BY20" i="7"/>
  <c r="FK20" i="7"/>
  <c r="FQ20" i="7"/>
  <c r="K20" i="7"/>
  <c r="HY20" i="7"/>
  <c r="GU20" i="7"/>
  <c r="HG20" i="7"/>
  <c r="GI20" i="7"/>
  <c r="Q20" i="7"/>
  <c r="HS20" i="7"/>
  <c r="HM20" i="7"/>
  <c r="CE20" i="7"/>
  <c r="AO20" i="7"/>
  <c r="AI20" i="7"/>
  <c r="FX20" i="7"/>
  <c r="FY20" i="7" s="1"/>
  <c r="AC20" i="7"/>
  <c r="IL20" i="7"/>
  <c r="IM20" i="7" s="1"/>
  <c r="FQ19" i="7"/>
  <c r="CE17" i="7"/>
  <c r="FK17" i="7"/>
  <c r="HY17" i="7"/>
  <c r="BG17" i="7"/>
  <c r="AC17" i="7"/>
  <c r="FQ17" i="7"/>
  <c r="GO17" i="7"/>
  <c r="CK17" i="7"/>
  <c r="BM17" i="7"/>
  <c r="EY17" i="7"/>
  <c r="GC17" i="7"/>
  <c r="K17" i="7"/>
  <c r="IE17" i="7"/>
  <c r="HM17" i="7"/>
  <c r="AU17" i="7"/>
  <c r="E17" i="7"/>
  <c r="FE17" i="7"/>
  <c r="GI17" i="7"/>
  <c r="HS17" i="7"/>
  <c r="BS17" i="7"/>
  <c r="Q17" i="7"/>
  <c r="BY17" i="7"/>
  <c r="IL17" i="7"/>
  <c r="IM17" i="7" s="1"/>
  <c r="W17" i="7"/>
  <c r="BA17" i="7"/>
  <c r="FX17" i="7"/>
  <c r="FY17" i="7" s="1"/>
  <c r="EY16" i="7"/>
  <c r="EG16" i="7"/>
  <c r="GI16" i="7"/>
  <c r="ES16" i="7"/>
  <c r="IE16" i="7"/>
  <c r="DC16" i="7"/>
  <c r="FE16" i="7"/>
  <c r="W16" i="7"/>
  <c r="GU16" i="7"/>
  <c r="HY16" i="7"/>
  <c r="EA16" i="7"/>
  <c r="HA16" i="7"/>
  <c r="HG16" i="7"/>
  <c r="HM16" i="7"/>
  <c r="E16" i="7"/>
  <c r="GO16" i="7"/>
  <c r="EM16" i="7"/>
  <c r="HS16" i="7"/>
  <c r="K16" i="7"/>
  <c r="FK16" i="7"/>
  <c r="CW16" i="7"/>
  <c r="AO16" i="7"/>
  <c r="AC16" i="7"/>
  <c r="AI16" i="7"/>
  <c r="DU16" i="7"/>
  <c r="Q16" i="7"/>
  <c r="DO16" i="7"/>
  <c r="IL16" i="7"/>
  <c r="IM16" i="7" s="1"/>
  <c r="CQ16" i="7"/>
  <c r="GC16" i="7"/>
  <c r="FQ16" i="7"/>
  <c r="DI16" i="7"/>
  <c r="FX16" i="7"/>
  <c r="FY16" i="7" s="1"/>
  <c r="GO15" i="7"/>
  <c r="ES15" i="7"/>
  <c r="DC15" i="7"/>
  <c r="FE15" i="7"/>
  <c r="AI15" i="7"/>
  <c r="HG15" i="7"/>
  <c r="HY15" i="7"/>
  <c r="CW15" i="7"/>
  <c r="DO15" i="7"/>
  <c r="EM15" i="7"/>
  <c r="GC15" i="7"/>
  <c r="K15" i="7"/>
  <c r="E15" i="7"/>
  <c r="HS15" i="7"/>
  <c r="EA15" i="7"/>
  <c r="FQ15" i="7"/>
  <c r="DI15" i="7"/>
  <c r="AC15" i="7"/>
  <c r="HA15" i="7"/>
  <c r="GU15" i="7"/>
  <c r="DU15" i="7"/>
  <c r="HM15" i="7"/>
  <c r="EG15" i="7"/>
  <c r="EY15" i="7"/>
  <c r="W15" i="7"/>
  <c r="FX15" i="7"/>
  <c r="FY15" i="7" s="1"/>
  <c r="FK15" i="7"/>
  <c r="GI15" i="7"/>
  <c r="Q15" i="7"/>
  <c r="CQ15" i="7"/>
  <c r="IE15" i="7"/>
  <c r="AO15" i="7"/>
  <c r="IL15" i="7"/>
  <c r="IM15" i="7" s="1"/>
  <c r="HY14" i="7"/>
  <c r="FK14" i="7"/>
  <c r="HM14" i="7"/>
  <c r="CQ14" i="7"/>
  <c r="K14" i="7"/>
  <c r="CE14" i="7"/>
  <c r="E14" i="7"/>
  <c r="CW14" i="7"/>
  <c r="AU14" i="7"/>
  <c r="AC14" i="7"/>
  <c r="W14" i="7"/>
  <c r="HA14" i="7"/>
  <c r="CK14" i="7"/>
  <c r="BM14" i="7"/>
  <c r="HG14" i="7"/>
  <c r="EY14" i="7"/>
  <c r="GO14" i="7"/>
  <c r="ES14" i="7"/>
  <c r="HS14" i="7"/>
  <c r="DU14" i="7"/>
  <c r="DC14" i="7"/>
  <c r="EM14" i="7"/>
  <c r="EG14" i="7"/>
  <c r="GI14" i="7"/>
  <c r="IE14" i="7"/>
  <c r="BS14" i="7"/>
  <c r="EA14" i="7"/>
  <c r="FE14" i="7"/>
  <c r="GU14" i="7"/>
  <c r="BA14" i="7"/>
  <c r="BG14" i="7"/>
  <c r="DI14" i="7"/>
  <c r="DO14" i="7"/>
  <c r="FX14" i="7"/>
  <c r="FY14" i="7" s="1"/>
  <c r="Q14" i="7"/>
  <c r="GC14" i="7"/>
  <c r="BY14" i="7"/>
  <c r="FQ14" i="7"/>
  <c r="IL14" i="7"/>
  <c r="IM14" i="7" s="1"/>
  <c r="CQ13" i="7"/>
  <c r="DC13" i="7"/>
  <c r="CK13" i="7"/>
  <c r="DO13" i="7"/>
  <c r="BG13" i="7"/>
  <c r="EG13" i="7"/>
  <c r="CW13" i="7"/>
  <c r="BA13" i="7"/>
  <c r="K13" i="7"/>
  <c r="AO13" i="7"/>
  <c r="W13" i="7"/>
  <c r="DI13" i="7"/>
  <c r="DU13" i="7"/>
  <c r="EA13" i="7"/>
  <c r="GU13" i="7"/>
  <c r="FQ13" i="7"/>
  <c r="BM13" i="7"/>
  <c r="AU13" i="7"/>
  <c r="BY13" i="7"/>
  <c r="ES13" i="7"/>
  <c r="FE13" i="7"/>
  <c r="EY13" i="7"/>
  <c r="E13" i="7"/>
  <c r="EM13" i="7"/>
  <c r="GC13" i="7"/>
  <c r="BS13" i="7"/>
  <c r="FK13" i="7"/>
  <c r="AC13" i="7"/>
  <c r="AI13" i="7"/>
  <c r="HG13" i="7"/>
  <c r="Q13" i="7"/>
  <c r="GI13" i="7"/>
  <c r="CE13" i="7"/>
  <c r="GO13" i="7"/>
  <c r="HA13" i="7"/>
  <c r="FX13" i="7"/>
  <c r="FY13" i="7" s="1"/>
  <c r="FQ10" i="7"/>
  <c r="AI10" i="7"/>
  <c r="AO10" i="7"/>
  <c r="HS10" i="7"/>
  <c r="HM10" i="7"/>
  <c r="HY10" i="7"/>
  <c r="IE10" i="7"/>
  <c r="IL10" i="7"/>
  <c r="IM10" i="7" s="1"/>
  <c r="FQ8" i="7"/>
  <c r="E8" i="7"/>
  <c r="BS8" i="7"/>
  <c r="AO8" i="7"/>
  <c r="AI8" i="7"/>
  <c r="K8" i="7"/>
  <c r="FK8" i="7"/>
  <c r="DI8" i="7"/>
  <c r="FE8" i="7"/>
  <c r="W8" i="7"/>
  <c r="GU8" i="7"/>
  <c r="BM8" i="7"/>
  <c r="ES8" i="7"/>
  <c r="EM8" i="7"/>
  <c r="BY8" i="7"/>
  <c r="DU8" i="7"/>
  <c r="CK8" i="7"/>
  <c r="EA8" i="7"/>
  <c r="BG8" i="7"/>
  <c r="BA8" i="7"/>
  <c r="HA8" i="7"/>
  <c r="AC8" i="7"/>
  <c r="EY8" i="7"/>
  <c r="CQ8" i="7"/>
  <c r="HY8" i="7"/>
  <c r="IE8" i="7"/>
  <c r="CW8" i="7"/>
  <c r="DO8" i="7"/>
  <c r="EG8" i="7"/>
  <c r="CE8" i="7"/>
  <c r="HM8" i="7"/>
  <c r="DC8" i="7"/>
  <c r="HG8" i="7"/>
  <c r="Q8" i="7"/>
  <c r="HS8" i="7"/>
  <c r="AU8" i="7"/>
  <c r="IL8" i="7"/>
  <c r="IM8" i="7" s="1"/>
  <c r="ES7" i="7"/>
  <c r="HY7" i="7"/>
  <c r="HA7" i="7"/>
  <c r="EM7" i="7"/>
  <c r="IE7" i="7"/>
  <c r="CW7" i="7"/>
  <c r="EA7" i="7"/>
  <c r="W7" i="7"/>
  <c r="DO7" i="7"/>
  <c r="HG7" i="7"/>
  <c r="DU7" i="7"/>
  <c r="FQ7" i="7"/>
  <c r="AI7" i="7"/>
  <c r="DC7" i="7"/>
  <c r="E7" i="7"/>
  <c r="K7" i="7"/>
  <c r="AC7" i="7"/>
  <c r="DI7" i="7"/>
  <c r="CQ7" i="7"/>
  <c r="EG7" i="7"/>
  <c r="Q7" i="7"/>
  <c r="HS7" i="7"/>
  <c r="AO7" i="7"/>
  <c r="HM7" i="7"/>
  <c r="GU7" i="7"/>
  <c r="IL7" i="7"/>
  <c r="IM7" i="7" s="1"/>
  <c r="GC6" i="7"/>
  <c r="IE6" i="7"/>
  <c r="FE6" i="7"/>
  <c r="EY6" i="7"/>
  <c r="HG6" i="7"/>
  <c r="AC6" i="7"/>
  <c r="K6" i="7"/>
  <c r="BY6" i="7"/>
  <c r="HY6" i="7"/>
  <c r="FK6" i="7"/>
  <c r="BG6" i="7"/>
  <c r="BS6" i="7"/>
  <c r="Q6" i="7"/>
  <c r="CE6" i="7"/>
  <c r="CK6" i="7"/>
  <c r="W6" i="7"/>
  <c r="GI6" i="7"/>
  <c r="HS6" i="7"/>
  <c r="HA6" i="7"/>
  <c r="GU6" i="7"/>
  <c r="BM6" i="7"/>
  <c r="HM6" i="7"/>
  <c r="BA6" i="7"/>
  <c r="IL6" i="7"/>
  <c r="IM6" i="7" s="1"/>
  <c r="E6" i="7"/>
  <c r="GO6" i="7"/>
  <c r="AU6" i="7"/>
  <c r="FQ6" i="7"/>
  <c r="FX6" i="7"/>
  <c r="FY6" i="7" s="1"/>
  <c r="EY5" i="7"/>
  <c r="CW5" i="7"/>
  <c r="IL51" i="7"/>
  <c r="IM51" i="7" s="1"/>
  <c r="IL43" i="7"/>
  <c r="IM43" i="7" s="1"/>
  <c r="IL33" i="7"/>
  <c r="IM33" i="7" s="1"/>
  <c r="IL38" i="7"/>
  <c r="IM38" i="7" s="1"/>
  <c r="IL37" i="7"/>
  <c r="IM37" i="7" s="1"/>
  <c r="IL39" i="7"/>
  <c r="IM39" i="7" s="1"/>
  <c r="IL12" i="7"/>
  <c r="IM12" i="7" s="1"/>
  <c r="IL31" i="7"/>
  <c r="IM31" i="7" s="1"/>
  <c r="IL53" i="7"/>
  <c r="IM53" i="7" s="1"/>
  <c r="IL42" i="7"/>
  <c r="IM42" i="7" s="1"/>
  <c r="IL49" i="7"/>
  <c r="IM49" i="7" s="1"/>
  <c r="IL29" i="7"/>
  <c r="IM29" i="7" s="1"/>
  <c r="IL57" i="7"/>
  <c r="IM57" i="7" s="1"/>
  <c r="IL44" i="7"/>
  <c r="IM44" i="7" s="1"/>
  <c r="IL11" i="7"/>
  <c r="IM11" i="7" s="1"/>
  <c r="IL19" i="7"/>
  <c r="IM19" i="7" s="1"/>
  <c r="IL36" i="7"/>
  <c r="IM36" i="7" s="1"/>
  <c r="IL48" i="7"/>
  <c r="IM48" i="7" s="1"/>
  <c r="IL22" i="7"/>
  <c r="IM22" i="7" s="1"/>
  <c r="IL9" i="7"/>
  <c r="IM9" i="7" s="1"/>
  <c r="IL47" i="7"/>
  <c r="IM47" i="7" s="1"/>
  <c r="IL45" i="7"/>
  <c r="IM45" i="7" s="1"/>
  <c r="IL13" i="7"/>
  <c r="IM13" i="7" s="1"/>
  <c r="IL55" i="7"/>
  <c r="IM55" i="7" s="1"/>
  <c r="IL18" i="7"/>
  <c r="IM18" i="7" s="1"/>
  <c r="IL54" i="7"/>
  <c r="IM54" i="7" s="1"/>
  <c r="IL27" i="7"/>
  <c r="IM27" i="7" s="1"/>
  <c r="IL25" i="7"/>
  <c r="IM25" i="7" s="1"/>
  <c r="IL24" i="7"/>
  <c r="IM24" i="7" s="1"/>
  <c r="IL46" i="7"/>
  <c r="IM46" i="7" s="1"/>
  <c r="IL26" i="7"/>
  <c r="IM26" i="7" s="1"/>
  <c r="IL21" i="7"/>
  <c r="IM21" i="7" s="1"/>
  <c r="IL28" i="7"/>
  <c r="IM28" i="7" s="1"/>
  <c r="IL34" i="7"/>
  <c r="IM34" i="7" s="1"/>
  <c r="FX49" i="7"/>
  <c r="FY49" i="7" s="1"/>
  <c r="FX51" i="7"/>
  <c r="FY51" i="7" s="1"/>
  <c r="FX61" i="7"/>
  <c r="FY61" i="7" s="1"/>
  <c r="FX10" i="7"/>
  <c r="FY10" i="7" s="1"/>
  <c r="FX22" i="7"/>
  <c r="FY22" i="7" s="1"/>
  <c r="FX55" i="7"/>
  <c r="FY55" i="7" s="1"/>
  <c r="FX28" i="7"/>
  <c r="FY28" i="7" s="1"/>
  <c r="FX43" i="7"/>
  <c r="FY43" i="7" s="1"/>
  <c r="FX60" i="7"/>
  <c r="FY60" i="7" s="1"/>
  <c r="FX37" i="7"/>
  <c r="FY37" i="7" s="1"/>
  <c r="FX62" i="7"/>
  <c r="FY62" i="7" s="1"/>
  <c r="FX27" i="7"/>
  <c r="FY27" i="7" s="1"/>
  <c r="FX53" i="7"/>
  <c r="FY53" i="7" s="1"/>
  <c r="FX45" i="7"/>
  <c r="FY45" i="7" s="1"/>
  <c r="FX35" i="7"/>
  <c r="FY35" i="7" s="1"/>
  <c r="FX24" i="7"/>
  <c r="FY24" i="7" s="1"/>
  <c r="FX12" i="7"/>
  <c r="FY12" i="7" s="1"/>
  <c r="FX42" i="7"/>
  <c r="FY42" i="7" s="1"/>
  <c r="FX26" i="7"/>
  <c r="FY26" i="7" s="1"/>
  <c r="FX48" i="7"/>
  <c r="FY48" i="7" s="1"/>
  <c r="FX18" i="7"/>
  <c r="FY18" i="7" s="1"/>
  <c r="FX11" i="7"/>
  <c r="FY11" i="7" s="1"/>
  <c r="FX7" i="7"/>
  <c r="FY7" i="7" s="1"/>
  <c r="FX19" i="7"/>
  <c r="FY19" i="7" s="1"/>
  <c r="FX44" i="7"/>
  <c r="FY44" i="7" s="1"/>
  <c r="FX33" i="7"/>
  <c r="FY33" i="7" s="1"/>
  <c r="FX8" i="7"/>
  <c r="FY8" i="7" s="1"/>
  <c r="FX36" i="7"/>
  <c r="FY36" i="7" s="1"/>
  <c r="FX54" i="7"/>
  <c r="FY54" i="7" s="1"/>
  <c r="FX52" i="7"/>
  <c r="FY52" i="7" s="1"/>
  <c r="FX9" i="7"/>
  <c r="FY9" i="7" s="1"/>
  <c r="FX21" i="7"/>
  <c r="FY21" i="7" s="1"/>
  <c r="FX23" i="7"/>
  <c r="FY23" i="7" s="1"/>
  <c r="FX29" i="7"/>
  <c r="FY29" i="7" s="1"/>
  <c r="FX47" i="7"/>
  <c r="FY47" i="7" s="1"/>
  <c r="FX38" i="7"/>
  <c r="FY38" i="7" s="1"/>
  <c r="FX34" i="7"/>
  <c r="FY34" i="7" s="1"/>
  <c r="IM5" i="7"/>
  <c r="EF6" i="7"/>
  <c r="EG6" i="7" s="1"/>
  <c r="BL36" i="7"/>
  <c r="BM36" i="7" s="1"/>
  <c r="BL38" i="7"/>
  <c r="BM38" i="7" s="1"/>
  <c r="HL31" i="7"/>
  <c r="HM31" i="7" s="1"/>
  <c r="CJ12" i="7"/>
  <c r="CK12" i="7" s="1"/>
  <c r="BL50" i="7"/>
  <c r="BM50" i="7" s="1"/>
  <c r="CD18" i="7"/>
  <c r="CE18" i="7" s="1"/>
  <c r="D24" i="7"/>
  <c r="E24" i="7" s="1"/>
  <c r="D29" i="7"/>
  <c r="E29" i="7" s="1"/>
  <c r="EL32" i="7"/>
  <c r="EM32" i="7" s="1"/>
  <c r="GN53" i="7"/>
  <c r="GO53" i="7" s="1"/>
  <c r="GH9" i="7"/>
  <c r="GI9" i="7" s="1"/>
  <c r="BL53" i="7"/>
  <c r="BM53" i="7" s="1"/>
  <c r="BL5" i="7"/>
  <c r="BM5" i="7" s="1"/>
  <c r="EF47" i="7"/>
  <c r="EG47" i="7" s="1"/>
  <c r="CJ21" i="7"/>
  <c r="CK21" i="7" s="1"/>
  <c r="BR55" i="7"/>
  <c r="BS55" i="7" s="1"/>
  <c r="BL27" i="7"/>
  <c r="BM27" i="7" s="1"/>
  <c r="EF53" i="7"/>
  <c r="EG53" i="7" s="1"/>
  <c r="CD15" i="7"/>
  <c r="CE15" i="7" s="1"/>
  <c r="CJ7" i="7"/>
  <c r="CK7" i="7" s="1"/>
  <c r="CJ33" i="7"/>
  <c r="CK33" i="7" s="1"/>
  <c r="GH11" i="7"/>
  <c r="GI11" i="7" s="1"/>
  <c r="D27" i="7"/>
  <c r="E27" i="7" s="1"/>
  <c r="D31" i="7"/>
  <c r="E31" i="7" s="1"/>
  <c r="BR25" i="7"/>
  <c r="BS25" i="7" s="1"/>
  <c r="EX26" i="7"/>
  <c r="EY26" i="7" s="1"/>
  <c r="P26" i="7"/>
  <c r="Q26" i="7" s="1"/>
  <c r="CP53" i="7"/>
  <c r="CQ53" i="7" s="1"/>
  <c r="GB35" i="7"/>
  <c r="GC35" i="7" s="1"/>
  <c r="CD24" i="7"/>
  <c r="CE24" i="7" s="1"/>
  <c r="CJ27" i="7"/>
  <c r="CK27" i="7" s="1"/>
  <c r="CJ11" i="7"/>
  <c r="CK11" i="7" s="1"/>
  <c r="GH55" i="7"/>
  <c r="GI55" i="7" s="1"/>
  <c r="D49" i="7"/>
  <c r="E49" i="7" s="1"/>
  <c r="D19" i="7"/>
  <c r="E19" i="7" s="1"/>
  <c r="BR36" i="7"/>
  <c r="BS36" i="7" s="1"/>
  <c r="EX7" i="7"/>
  <c r="EY7" i="7" s="1"/>
  <c r="BX5" i="7"/>
  <c r="BY5" i="7" s="1"/>
  <c r="J55" i="7"/>
  <c r="K55" i="7" s="1"/>
  <c r="ID5" i="7"/>
  <c r="IE5" i="7" s="1"/>
  <c r="ID33" i="7"/>
  <c r="IE33" i="7" s="1"/>
  <c r="FJ42" i="7"/>
  <c r="FK42" i="7" s="1"/>
  <c r="FJ48" i="7"/>
  <c r="FK48" i="7" s="1"/>
  <c r="CV29" i="7"/>
  <c r="CW29" i="7" s="1"/>
  <c r="AN24" i="7"/>
  <c r="AO24" i="7" s="1"/>
  <c r="CJ19" i="7"/>
  <c r="CK19" i="7" s="1"/>
  <c r="CJ45" i="7"/>
  <c r="CK45" i="7" s="1"/>
  <c r="D26" i="7"/>
  <c r="E26" i="7" s="1"/>
  <c r="D53" i="7"/>
  <c r="E53" i="7" s="1"/>
  <c r="EL29" i="7"/>
  <c r="EM29" i="7" s="1"/>
  <c r="EL51" i="7"/>
  <c r="EM51" i="7" s="1"/>
  <c r="HL5" i="7"/>
  <c r="HM5" i="7" s="1"/>
  <c r="CP33" i="7"/>
  <c r="CQ33" i="7" s="1"/>
  <c r="BX55" i="7"/>
  <c r="BY55" i="7" s="1"/>
  <c r="HR53" i="7"/>
  <c r="HS53" i="7" s="1"/>
  <c r="J12" i="7"/>
  <c r="K12" i="7" s="1"/>
  <c r="CV43" i="7"/>
  <c r="CW43" i="7" s="1"/>
  <c r="CV48" i="7"/>
  <c r="CW48" i="7" s="1"/>
  <c r="AN5" i="7"/>
  <c r="AO5" i="7" s="1"/>
  <c r="AN9" i="7"/>
  <c r="AO9" i="7" s="1"/>
  <c r="DT36" i="7"/>
  <c r="DU36" i="7" s="1"/>
  <c r="EF29" i="7"/>
  <c r="EG29" i="7" s="1"/>
  <c r="CJ36" i="7"/>
  <c r="CK36" i="7" s="1"/>
  <c r="GH49" i="7"/>
  <c r="GI49" i="7" s="1"/>
  <c r="BR37" i="7"/>
  <c r="BS37" i="7" s="1"/>
  <c r="EL17" i="7"/>
  <c r="EM17" i="7" s="1"/>
  <c r="HL43" i="7"/>
  <c r="HM43" i="7" s="1"/>
  <c r="P18" i="7"/>
  <c r="Q18" i="7" s="1"/>
  <c r="CP36" i="7"/>
  <c r="CQ36" i="7" s="1"/>
  <c r="GB36" i="7"/>
  <c r="GC36" i="7" s="1"/>
  <c r="BX24" i="7"/>
  <c r="BY24" i="7" s="1"/>
  <c r="BX12" i="7"/>
  <c r="BY12" i="7" s="1"/>
  <c r="J36" i="7"/>
  <c r="K36" i="7" s="1"/>
  <c r="ID48" i="7"/>
  <c r="IE48" i="7" s="1"/>
  <c r="CV27" i="7"/>
  <c r="CW27" i="7" s="1"/>
  <c r="AN6" i="7"/>
  <c r="AO6" i="7" s="1"/>
  <c r="AN21" i="7"/>
  <c r="AO21" i="7" s="1"/>
  <c r="GN10" i="7"/>
  <c r="GO10" i="7" s="1"/>
  <c r="BX51" i="7"/>
  <c r="BY51" i="7" s="1"/>
  <c r="HX53" i="7"/>
  <c r="HY53" i="7" s="1"/>
  <c r="FJ36" i="7"/>
  <c r="FK36" i="7" s="1"/>
  <c r="CV36" i="7"/>
  <c r="CW36" i="7" s="1"/>
  <c r="AN26" i="7"/>
  <c r="AO26" i="7" s="1"/>
  <c r="DT10" i="7"/>
  <c r="DU10" i="7" s="1"/>
  <c r="DZ27" i="7"/>
  <c r="EA27" i="7" s="1"/>
  <c r="DB37" i="7"/>
  <c r="DC37" i="7" s="1"/>
  <c r="DN51" i="7"/>
  <c r="DO51" i="7" s="1"/>
  <c r="BF19" i="7"/>
  <c r="BG19" i="7" s="1"/>
  <c r="V12" i="7"/>
  <c r="W12" i="7" s="1"/>
  <c r="FP21" i="7"/>
  <c r="FQ21" i="7" s="1"/>
  <c r="DH48" i="7"/>
  <c r="DI48" i="7" s="1"/>
  <c r="AZ15" i="7"/>
  <c r="BA15" i="7" s="1"/>
  <c r="AH37" i="7"/>
  <c r="AI37" i="7" s="1"/>
  <c r="DZ40" i="7"/>
  <c r="EA40" i="7" s="1"/>
  <c r="DZ43" i="7"/>
  <c r="EA43" i="7" s="1"/>
  <c r="AT56" i="7"/>
  <c r="AU56" i="7" s="1"/>
  <c r="AT15" i="7"/>
  <c r="AU15" i="7" s="1"/>
  <c r="BF29" i="7"/>
  <c r="BG29" i="7" s="1"/>
  <c r="BF18" i="7"/>
  <c r="BG18" i="7" s="1"/>
  <c r="V43" i="7"/>
  <c r="W43" i="7" s="1"/>
  <c r="FP31" i="7"/>
  <c r="FQ31" i="7" s="1"/>
  <c r="DH6" i="7"/>
  <c r="DI6" i="7" s="1"/>
  <c r="GZ11" i="7"/>
  <c r="HA11" i="7" s="1"/>
  <c r="AH12" i="7"/>
  <c r="AI12" i="7" s="1"/>
  <c r="AH49" i="7"/>
  <c r="AI49" i="7" s="1"/>
  <c r="AT33" i="7"/>
  <c r="AU33" i="7" s="1"/>
  <c r="FD24" i="7"/>
  <c r="FE24" i="7" s="1"/>
  <c r="DN18" i="7"/>
  <c r="DO18" i="7" s="1"/>
  <c r="AB31" i="7"/>
  <c r="AC31" i="7" s="1"/>
  <c r="FP5" i="7"/>
  <c r="FQ5" i="7" s="1"/>
  <c r="AZ5" i="7"/>
  <c r="BA5" i="7" s="1"/>
  <c r="AZ54" i="7"/>
  <c r="BA54" i="7" s="1"/>
  <c r="AH24" i="7"/>
  <c r="AI24" i="7" s="1"/>
  <c r="AT9" i="7"/>
  <c r="AU9" i="7" s="1"/>
  <c r="FD48" i="7"/>
  <c r="FE48" i="7" s="1"/>
  <c r="FD28" i="7"/>
  <c r="FE28" i="7" s="1"/>
  <c r="BF54" i="7"/>
  <c r="BG54" i="7" s="1"/>
  <c r="BF36" i="7"/>
  <c r="BG36" i="7" s="1"/>
  <c r="DH25" i="7"/>
  <c r="DI25" i="7" s="1"/>
  <c r="GZ45" i="7"/>
  <c r="HA45" i="7" s="1"/>
  <c r="GZ35" i="7"/>
  <c r="HA35" i="7" s="1"/>
  <c r="GZ44" i="7"/>
  <c r="HA44" i="7" s="1"/>
  <c r="AH6" i="7"/>
  <c r="AI6" i="7" s="1"/>
  <c r="AH18" i="7"/>
  <c r="AI18" i="7" s="1"/>
  <c r="AH36" i="7"/>
  <c r="AI36" i="7" s="1"/>
  <c r="HR43" i="7"/>
  <c r="HS43" i="7" s="1"/>
  <c r="J28" i="7"/>
  <c r="K28" i="7" s="1"/>
  <c r="FJ38" i="7"/>
  <c r="FK38" i="7" s="1"/>
  <c r="CV9" i="7"/>
  <c r="CW9" i="7" s="1"/>
  <c r="DZ9" i="7"/>
  <c r="EA9" i="7" s="1"/>
  <c r="DZ21" i="7"/>
  <c r="EA21" i="7" s="1"/>
  <c r="AT51" i="7"/>
  <c r="AU51" i="7" s="1"/>
  <c r="DN55" i="7"/>
  <c r="DO55" i="7" s="1"/>
  <c r="BF48" i="7"/>
  <c r="BG48" i="7" s="1"/>
  <c r="V24" i="7"/>
  <c r="W24" i="7" s="1"/>
  <c r="AB19" i="7"/>
  <c r="AC19" i="7" s="1"/>
  <c r="AZ49" i="7"/>
  <c r="BA49" i="7" s="1"/>
  <c r="GZ26" i="7"/>
  <c r="HA26" i="7" s="1"/>
  <c r="AH54" i="7"/>
  <c r="AI54" i="7" s="1"/>
  <c r="AH48" i="7"/>
  <c r="AI48" i="7" s="1"/>
  <c r="HX43" i="7"/>
  <c r="HY43" i="7" s="1"/>
  <c r="HF10" i="7"/>
  <c r="HG10" i="7" s="1"/>
  <c r="GH27" i="7"/>
  <c r="GI27" i="7" s="1"/>
  <c r="GH44" i="7"/>
  <c r="GI44" i="7" s="1"/>
  <c r="D12" i="7"/>
  <c r="E12" i="7" s="1"/>
  <c r="P24" i="7"/>
  <c r="Q24" i="7" s="1"/>
  <c r="CP21" i="7"/>
  <c r="CQ21" i="7" s="1"/>
  <c r="GB9" i="7"/>
  <c r="GC9" i="7" s="1"/>
  <c r="GN27" i="7"/>
  <c r="GO27" i="7" s="1"/>
  <c r="ER19" i="7"/>
  <c r="ES19" i="7" s="1"/>
  <c r="ER18" i="7"/>
  <c r="ES18" i="7" s="1"/>
  <c r="HR34" i="7"/>
  <c r="HS34" i="7" s="1"/>
  <c r="HR5" i="7"/>
  <c r="HS5" i="7" s="1"/>
  <c r="HR29" i="7"/>
  <c r="HS29" i="7" s="1"/>
  <c r="HR55" i="7"/>
  <c r="HS55" i="7" s="1"/>
  <c r="J11" i="7"/>
  <c r="K11" i="7" s="1"/>
  <c r="HX31" i="7"/>
  <c r="HY31" i="7" s="1"/>
  <c r="AN54" i="7"/>
  <c r="AO54" i="7" s="1"/>
  <c r="AN37" i="7"/>
  <c r="AO37" i="7" s="1"/>
  <c r="DT47" i="7"/>
  <c r="DU47" i="7" s="1"/>
  <c r="DZ33" i="7"/>
  <c r="EA33" i="7" s="1"/>
  <c r="AT48" i="7"/>
  <c r="AU48" i="7" s="1"/>
  <c r="BF7" i="7"/>
  <c r="BG7" i="7" s="1"/>
  <c r="AZ11" i="7"/>
  <c r="BA11" i="7" s="1"/>
  <c r="AZ7" i="7"/>
  <c r="BA7" i="7" s="1"/>
  <c r="GZ12" i="7"/>
  <c r="HA12" i="7" s="1"/>
  <c r="AH26" i="7"/>
  <c r="AI26" i="7" s="1"/>
  <c r="D48" i="7"/>
  <c r="E48" i="7" s="1"/>
  <c r="D54" i="7"/>
  <c r="E54" i="7" s="1"/>
  <c r="BR19" i="7"/>
  <c r="BS19" i="7" s="1"/>
  <c r="HL44" i="7"/>
  <c r="HM44" i="7" s="1"/>
  <c r="HL53" i="7"/>
  <c r="HM53" i="7" s="1"/>
  <c r="EX31" i="7"/>
  <c r="EY31" i="7" s="1"/>
  <c r="BX22" i="7"/>
  <c r="BY22" i="7" s="1"/>
  <c r="BX21" i="7"/>
  <c r="BY21" i="7" s="1"/>
  <c r="AN19" i="7"/>
  <c r="AO19" i="7" s="1"/>
  <c r="AN12" i="7"/>
  <c r="AO12" i="7" s="1"/>
  <c r="DZ53" i="7"/>
  <c r="EA53" i="7" s="1"/>
  <c r="DB6" i="7"/>
  <c r="DC6" i="7" s="1"/>
  <c r="DB10" i="7"/>
  <c r="DC10" i="7" s="1"/>
  <c r="AT53" i="7"/>
  <c r="AU53" i="7" s="1"/>
  <c r="FD11" i="7"/>
  <c r="FE11" i="7" s="1"/>
  <c r="DN24" i="7"/>
  <c r="DO24" i="7" s="1"/>
  <c r="V21" i="7"/>
  <c r="W21" i="7" s="1"/>
  <c r="FP37" i="7"/>
  <c r="FQ37" i="7" s="1"/>
  <c r="AZ19" i="7"/>
  <c r="BA19" i="7" s="1"/>
  <c r="GZ21" i="7"/>
  <c r="HA21" i="7" s="1"/>
  <c r="AH38" i="7"/>
  <c r="AI38" i="7" s="1"/>
  <c r="BL33" i="7"/>
  <c r="BM33" i="7" s="1"/>
  <c r="CD58" i="7"/>
  <c r="CE58" i="7" s="1"/>
  <c r="GH28" i="7"/>
  <c r="GI28" i="7" s="1"/>
  <c r="D42" i="7"/>
  <c r="E42" i="7" s="1"/>
  <c r="EL55" i="7"/>
  <c r="EM55" i="7" s="1"/>
  <c r="EL33" i="7"/>
  <c r="EM33" i="7" s="1"/>
  <c r="CP45" i="7"/>
  <c r="CQ45" i="7" s="1"/>
  <c r="GB48" i="7"/>
  <c r="GC48" i="7" s="1"/>
  <c r="BX33" i="7"/>
  <c r="BY33" i="7" s="1"/>
  <c r="J48" i="7"/>
  <c r="K48" i="7" s="1"/>
  <c r="J38" i="7"/>
  <c r="K38" i="7" s="1"/>
  <c r="DT9" i="7"/>
  <c r="DU9" i="7" s="1"/>
  <c r="DB22" i="7"/>
  <c r="DC22" i="7" s="1"/>
  <c r="AT36" i="7"/>
  <c r="AU36" i="7" s="1"/>
  <c r="AT38" i="7"/>
  <c r="AU38" i="7" s="1"/>
  <c r="FD40" i="7"/>
  <c r="FE40" i="7" s="1"/>
  <c r="DN44" i="7"/>
  <c r="DO44" i="7" s="1"/>
  <c r="BF42" i="7"/>
  <c r="BG42" i="7" s="1"/>
  <c r="V33" i="7"/>
  <c r="W33" i="7" s="1"/>
  <c r="FP49" i="7"/>
  <c r="FQ49" i="7" s="1"/>
  <c r="AZ31" i="7"/>
  <c r="BA31" i="7" s="1"/>
  <c r="GZ54" i="7"/>
  <c r="HA54" i="7" s="1"/>
  <c r="AH5" i="7"/>
  <c r="AI5" i="7" s="1"/>
  <c r="AH31" i="7"/>
  <c r="AI31" i="7" s="1"/>
  <c r="HF29" i="7"/>
  <c r="HG29" i="7" s="1"/>
  <c r="HF27" i="7"/>
  <c r="HG27" i="7" s="1"/>
  <c r="HF44" i="7"/>
  <c r="HG44" i="7" s="1"/>
  <c r="CJ16" i="7"/>
  <c r="CK16" i="7" s="1"/>
  <c r="CJ5" i="7"/>
  <c r="CK5" i="7" s="1"/>
  <c r="D38" i="7"/>
  <c r="E38" i="7" s="1"/>
  <c r="BX30" i="7"/>
  <c r="BY30" i="7" s="1"/>
  <c r="ID54" i="7"/>
  <c r="IE54" i="7" s="1"/>
  <c r="DZ29" i="7"/>
  <c r="EA29" i="7" s="1"/>
  <c r="AT31" i="7"/>
  <c r="AU31" i="7" s="1"/>
  <c r="V45" i="7"/>
  <c r="W45" i="7" s="1"/>
  <c r="AZ45" i="7"/>
  <c r="BA45" i="7" s="1"/>
  <c r="AH43" i="7"/>
  <c r="AI43" i="7" s="1"/>
  <c r="EF42" i="7"/>
  <c r="EG42" i="7" s="1"/>
  <c r="CD52" i="7"/>
  <c r="CE52" i="7" s="1"/>
  <c r="HF12" i="7"/>
  <c r="HG12" i="7" s="1"/>
  <c r="HL18" i="7"/>
  <c r="HM18" i="7" s="1"/>
  <c r="CD36" i="7"/>
  <c r="CE36" i="7" s="1"/>
  <c r="CD45" i="7"/>
  <c r="CE45" i="7" s="1"/>
  <c r="CJ43" i="7"/>
  <c r="CK43" i="7" s="1"/>
  <c r="CJ51" i="7"/>
  <c r="CK51" i="7" s="1"/>
  <c r="GH29" i="7"/>
  <c r="GI29" i="7" s="1"/>
  <c r="D37" i="7"/>
  <c r="E37" i="7" s="1"/>
  <c r="D18" i="7"/>
  <c r="E18" i="7" s="1"/>
  <c r="P48" i="7"/>
  <c r="Q48" i="7" s="1"/>
  <c r="CP24" i="7"/>
  <c r="CQ24" i="7" s="1"/>
  <c r="CP9" i="7"/>
  <c r="CQ9" i="7" s="1"/>
  <c r="GB33" i="7"/>
  <c r="GC33" i="7" s="1"/>
  <c r="BX7" i="7"/>
  <c r="BY7" i="7" s="1"/>
  <c r="ER9" i="7"/>
  <c r="ES9" i="7" s="1"/>
  <c r="HR9" i="7"/>
  <c r="HS9" i="7" s="1"/>
  <c r="ID21" i="7"/>
  <c r="IE21" i="7" s="1"/>
  <c r="CV53" i="7"/>
  <c r="CW53" i="7" s="1"/>
  <c r="CV31" i="7"/>
  <c r="CW31" i="7" s="1"/>
  <c r="DT24" i="7"/>
  <c r="DU24" i="7" s="1"/>
  <c r="AT28" i="7"/>
  <c r="AU28" i="7" s="1"/>
  <c r="DN32" i="7"/>
  <c r="DO32" i="7" s="1"/>
  <c r="AB29" i="7"/>
  <c r="AC29" i="7" s="1"/>
  <c r="GT47" i="7"/>
  <c r="GU47" i="7" s="1"/>
  <c r="AZ24" i="7"/>
  <c r="BA24" i="7" s="1"/>
  <c r="AZ40" i="7"/>
  <c r="BA40" i="7" s="1"/>
  <c r="AZ55" i="7"/>
  <c r="BA55" i="7" s="1"/>
  <c r="EF40" i="7"/>
  <c r="EG40" i="7" s="1"/>
  <c r="EF33" i="7"/>
  <c r="EG33" i="7" s="1"/>
  <c r="BL15" i="7"/>
  <c r="BM15" i="7" s="1"/>
  <c r="D55" i="7"/>
  <c r="E55" i="7" s="1"/>
  <c r="BR49" i="7"/>
  <c r="BS49" i="7" s="1"/>
  <c r="EL26" i="7"/>
  <c r="EM26" i="7" s="1"/>
  <c r="HL25" i="7"/>
  <c r="HM25" i="7" s="1"/>
  <c r="EX12" i="7"/>
  <c r="EY12" i="7" s="1"/>
  <c r="P36" i="7"/>
  <c r="Q36" i="7" s="1"/>
  <c r="P19" i="7"/>
  <c r="Q19" i="7" s="1"/>
  <c r="CP42" i="7"/>
  <c r="CQ42" i="7" s="1"/>
  <c r="CP11" i="7"/>
  <c r="CQ11" i="7" s="1"/>
  <c r="GN45" i="7"/>
  <c r="GO45" i="7" s="1"/>
  <c r="BX54" i="7"/>
  <c r="BY54" i="7" s="1"/>
  <c r="ER33" i="7"/>
  <c r="ES33" i="7" s="1"/>
  <c r="ER42" i="7"/>
  <c r="ES42" i="7" s="1"/>
  <c r="J43" i="7"/>
  <c r="K43" i="7" s="1"/>
  <c r="FJ29" i="7"/>
  <c r="FK29" i="7" s="1"/>
  <c r="FJ12" i="7"/>
  <c r="FK12" i="7" s="1"/>
  <c r="DT48" i="7"/>
  <c r="DU48" i="7" s="1"/>
  <c r="DB51" i="7"/>
  <c r="DC51" i="7" s="1"/>
  <c r="DN25" i="7"/>
  <c r="DO25" i="7" s="1"/>
  <c r="DN27" i="7"/>
  <c r="DO27" i="7" s="1"/>
  <c r="BF50" i="7"/>
  <c r="BG50" i="7" s="1"/>
  <c r="V36" i="7"/>
  <c r="W36" i="7" s="1"/>
  <c r="GT21" i="7"/>
  <c r="GU21" i="7" s="1"/>
  <c r="FP18" i="7"/>
  <c r="FQ18" i="7" s="1"/>
  <c r="DH24" i="7"/>
  <c r="DI24" i="7" s="1"/>
  <c r="AZ47" i="7"/>
  <c r="BA47" i="7" s="1"/>
  <c r="AZ51" i="7"/>
  <c r="BA51" i="7" s="1"/>
  <c r="CJ47" i="7"/>
  <c r="CK47" i="7" s="1"/>
  <c r="EF9" i="7"/>
  <c r="EG9" i="7" s="1"/>
  <c r="HF48" i="7"/>
  <c r="HG48" i="7" s="1"/>
  <c r="HF51" i="7"/>
  <c r="HG51" i="7" s="1"/>
  <c r="CD48" i="7"/>
  <c r="CE48" i="7" s="1"/>
  <c r="EL6" i="7"/>
  <c r="EM6" i="7" s="1"/>
  <c r="EF18" i="7"/>
  <c r="EG18" i="7" s="1"/>
  <c r="BL24" i="7"/>
  <c r="BM24" i="7" s="1"/>
  <c r="HF53" i="7"/>
  <c r="HG53" i="7" s="1"/>
  <c r="D36" i="7"/>
  <c r="E36" i="7" s="1"/>
  <c r="D51" i="7"/>
  <c r="E51" i="7" s="1"/>
  <c r="D28" i="7"/>
  <c r="E28" i="7" s="1"/>
  <c r="D43" i="7"/>
  <c r="E43" i="7" s="1"/>
  <c r="BR10" i="7"/>
  <c r="BS10" i="7" s="1"/>
  <c r="BR12" i="7"/>
  <c r="BS12" i="7" s="1"/>
  <c r="EL9" i="7"/>
  <c r="EM9" i="7" s="1"/>
  <c r="P33" i="7"/>
  <c r="Q33" i="7" s="1"/>
  <c r="P38" i="7"/>
  <c r="Q38" i="7" s="1"/>
  <c r="GB10" i="7"/>
  <c r="GC10" i="7" s="1"/>
  <c r="BX38" i="7"/>
  <c r="BY38" i="7" s="1"/>
  <c r="BX62" i="7"/>
  <c r="BY62" i="7" s="1"/>
  <c r="ER53" i="7"/>
  <c r="ES53" i="7" s="1"/>
  <c r="J24" i="7"/>
  <c r="K24" i="7" s="1"/>
  <c r="HX29" i="7"/>
  <c r="HY29" i="7" s="1"/>
  <c r="FJ51" i="7"/>
  <c r="FK51" i="7" s="1"/>
  <c r="FJ24" i="7"/>
  <c r="FK24" i="7" s="1"/>
  <c r="CV26" i="7"/>
  <c r="CW26" i="7" s="1"/>
  <c r="CV55" i="7"/>
  <c r="CW55" i="7" s="1"/>
  <c r="AN43" i="7"/>
  <c r="AO43" i="7" s="1"/>
  <c r="DT33" i="7"/>
  <c r="DU33" i="7" s="1"/>
  <c r="DT12" i="7"/>
  <c r="DU12" i="7" s="1"/>
  <c r="AT55" i="7"/>
  <c r="AU55" i="7" s="1"/>
  <c r="AT26" i="7"/>
  <c r="AU26" i="7" s="1"/>
  <c r="AT52" i="7"/>
  <c r="AU52" i="7" s="1"/>
  <c r="FD36" i="7"/>
  <c r="FE36" i="7" s="1"/>
  <c r="FD51" i="7"/>
  <c r="FE51" i="7" s="1"/>
  <c r="BF43" i="7"/>
  <c r="BG43" i="7" s="1"/>
  <c r="BF5" i="7"/>
  <c r="BG5" i="7" s="1"/>
  <c r="V11" i="7"/>
  <c r="W11" i="7" s="1"/>
  <c r="AB48" i="7"/>
  <c r="AC48" i="7" s="1"/>
  <c r="AB53" i="7"/>
  <c r="AC53" i="7" s="1"/>
  <c r="AB55" i="7"/>
  <c r="AC55" i="7" s="1"/>
  <c r="FP45" i="7"/>
  <c r="FQ45" i="7" s="1"/>
  <c r="AZ38" i="7"/>
  <c r="BA38" i="7" s="1"/>
  <c r="AZ18" i="7"/>
  <c r="BA18" i="7" s="1"/>
  <c r="AH17" i="7"/>
  <c r="AI17" i="7" s="1"/>
  <c r="BZ59" i="7" l="1"/>
  <c r="AV62" i="7"/>
  <c r="GJ60" i="7"/>
  <c r="GJ61" i="7"/>
  <c r="P63" i="7"/>
  <c r="R37" i="7" s="1"/>
  <c r="IS63" i="7"/>
  <c r="EF63" i="7"/>
  <c r="EH17" i="7" s="1"/>
  <c r="EI17" i="7" s="1"/>
  <c r="GT63" i="7"/>
  <c r="GV5" i="7" s="1"/>
  <c r="GW5" i="7" s="1"/>
  <c r="BR63" i="7"/>
  <c r="BT59" i="7" s="1"/>
  <c r="V63" i="7"/>
  <c r="X54" i="7" s="1"/>
  <c r="J63" i="7"/>
  <c r="L36" i="7" s="1"/>
  <c r="CD63" i="7"/>
  <c r="CF58" i="7" s="1"/>
  <c r="GH63" i="7"/>
  <c r="GJ24" i="7" s="1"/>
  <c r="FP63" i="7"/>
  <c r="FR29" i="7" s="1"/>
  <c r="GZ63" i="7"/>
  <c r="HB53" i="7" s="1"/>
  <c r="DN63" i="7"/>
  <c r="DP48" i="7" s="1"/>
  <c r="GB63" i="7"/>
  <c r="GD47" i="7" s="1"/>
  <c r="D63" i="7"/>
  <c r="F26" i="7" s="1"/>
  <c r="GN63" i="7"/>
  <c r="GP5" i="7" s="1"/>
  <c r="GQ5" i="7" s="1"/>
  <c r="BF63" i="7"/>
  <c r="BH28" i="7" s="1"/>
  <c r="HX63" i="7"/>
  <c r="HZ24" i="7" s="1"/>
  <c r="FD63" i="7"/>
  <c r="FF11" i="7" s="1"/>
  <c r="IM63" i="7"/>
  <c r="DZ63" i="7"/>
  <c r="EB27" i="7" s="1"/>
  <c r="EL63" i="7"/>
  <c r="EN12" i="7" s="1"/>
  <c r="AB63" i="7"/>
  <c r="AD53" i="7" s="1"/>
  <c r="DT63" i="7"/>
  <c r="DV36" i="7" s="1"/>
  <c r="CP63" i="7"/>
  <c r="CR21" i="7" s="1"/>
  <c r="HF63" i="7"/>
  <c r="HH11" i="7" s="1"/>
  <c r="DH63" i="7"/>
  <c r="DJ17" i="7" s="1"/>
  <c r="DB63" i="7"/>
  <c r="DD5" i="7" s="1"/>
  <c r="DE5" i="7" s="1"/>
  <c r="CV63" i="7"/>
  <c r="CX55" i="7" s="1"/>
  <c r="AT63" i="7"/>
  <c r="AV49" i="7" s="1"/>
  <c r="FJ63" i="7"/>
  <c r="FL42" i="7" s="1"/>
  <c r="AN63" i="7"/>
  <c r="AP21" i="7" s="1"/>
  <c r="ER63" i="7"/>
  <c r="ET11" i="7" s="1"/>
  <c r="BL63" i="7"/>
  <c r="BN54" i="7" s="1"/>
  <c r="EX63" i="7"/>
  <c r="EZ49" i="7" s="1"/>
  <c r="ID63" i="7"/>
  <c r="IF34" i="7" s="1"/>
  <c r="CJ63" i="7"/>
  <c r="CL47" i="7" s="1"/>
  <c r="AZ63" i="7"/>
  <c r="BB23" i="7" s="1"/>
  <c r="AH63" i="7"/>
  <c r="AJ5" i="7" s="1"/>
  <c r="HL63" i="7"/>
  <c r="HN11" i="7" s="1"/>
  <c r="HR63" i="7"/>
  <c r="HT13" i="7" s="1"/>
  <c r="BX63" i="7"/>
  <c r="BZ44" i="7" s="1"/>
  <c r="FY63" i="7"/>
  <c r="BB59" i="7" l="1"/>
  <c r="BN59" i="7"/>
  <c r="BB62" i="7"/>
  <c r="AV58" i="7"/>
  <c r="AD56" i="7"/>
  <c r="AE56" i="7" s="1"/>
  <c r="HH56" i="7"/>
  <c r="HI56" i="7" s="1"/>
  <c r="FF56" i="7"/>
  <c r="FG56" i="7" s="1"/>
  <c r="GV56" i="7"/>
  <c r="GW56" i="7" s="1"/>
  <c r="HZ56" i="7"/>
  <c r="IA56" i="7" s="1"/>
  <c r="HN56" i="7"/>
  <c r="HO56" i="7" s="1"/>
  <c r="EH56" i="7"/>
  <c r="EI56" i="7" s="1"/>
  <c r="EZ56" i="7"/>
  <c r="FA56" i="7" s="1"/>
  <c r="EB56" i="7"/>
  <c r="EC56" i="7" s="1"/>
  <c r="R56" i="7"/>
  <c r="S56" i="7" s="1"/>
  <c r="DJ56" i="7"/>
  <c r="DK56" i="7" s="1"/>
  <c r="HB56" i="7"/>
  <c r="HC56" i="7" s="1"/>
  <c r="IF56" i="7"/>
  <c r="IG56" i="7" s="1"/>
  <c r="L56" i="7"/>
  <c r="M56" i="7" s="1"/>
  <c r="DV56" i="7"/>
  <c r="DW56" i="7" s="1"/>
  <c r="X56" i="7"/>
  <c r="Y56" i="7" s="1"/>
  <c r="FL56" i="7"/>
  <c r="FM56" i="7" s="1"/>
  <c r="CX56" i="7"/>
  <c r="CY56" i="7" s="1"/>
  <c r="GP56" i="7"/>
  <c r="GQ56" i="7" s="1"/>
  <c r="HT56" i="7"/>
  <c r="HU56" i="7" s="1"/>
  <c r="CR56" i="7"/>
  <c r="CS56" i="7" s="1"/>
  <c r="AJ56" i="7"/>
  <c r="AK56" i="7" s="1"/>
  <c r="EN56" i="7"/>
  <c r="EO56" i="7" s="1"/>
  <c r="GJ56" i="7"/>
  <c r="GK56" i="7" s="1"/>
  <c r="DP56" i="7"/>
  <c r="DQ56" i="7" s="1"/>
  <c r="GD56" i="7"/>
  <c r="GE56" i="7" s="1"/>
  <c r="AP56" i="7"/>
  <c r="AQ56" i="7" s="1"/>
  <c r="F56" i="7"/>
  <c r="G56" i="7" s="1"/>
  <c r="FR56" i="7"/>
  <c r="FS56" i="7" s="1"/>
  <c r="ET56" i="7"/>
  <c r="EU56" i="7" s="1"/>
  <c r="DD56" i="7"/>
  <c r="DE56" i="7" s="1"/>
  <c r="HT55" i="7"/>
  <c r="HU55" i="7" s="1"/>
  <c r="GD55" i="7"/>
  <c r="GE55" i="7" s="1"/>
  <c r="BB55" i="7"/>
  <c r="BC55" i="7" s="1"/>
  <c r="AV55" i="7"/>
  <c r="AW55" i="7" s="1"/>
  <c r="HZ55" i="7"/>
  <c r="IA55" i="7" s="1"/>
  <c r="GJ55" i="7"/>
  <c r="GK55" i="7" s="1"/>
  <c r="HN55" i="7"/>
  <c r="HO55" i="7" s="1"/>
  <c r="ET54" i="7"/>
  <c r="EU54" i="7" s="1"/>
  <c r="HZ54" i="7"/>
  <c r="IA54" i="7" s="1"/>
  <c r="AV54" i="7"/>
  <c r="AW54" i="7" s="1"/>
  <c r="GJ54" i="7"/>
  <c r="GK54" i="7" s="1"/>
  <c r="GV54" i="7"/>
  <c r="GW54" i="7" s="1"/>
  <c r="AV53" i="7"/>
  <c r="AW53" i="7" s="1"/>
  <c r="EZ53" i="7"/>
  <c r="FA53" i="7" s="1"/>
  <c r="GD53" i="7"/>
  <c r="GE53" i="7" s="1"/>
  <c r="FR53" i="7"/>
  <c r="FS53" i="7" s="1"/>
  <c r="GP53" i="7"/>
  <c r="GQ53" i="7" s="1"/>
  <c r="HH53" i="7"/>
  <c r="HI53" i="7" s="1"/>
  <c r="ET53" i="7"/>
  <c r="EU53" i="7" s="1"/>
  <c r="EB53" i="7"/>
  <c r="EC53" i="7" s="1"/>
  <c r="HZ53" i="7"/>
  <c r="IA53" i="7" s="1"/>
  <c r="CF52" i="7"/>
  <c r="CG52" i="7" s="1"/>
  <c r="EH52" i="7"/>
  <c r="EI52" i="7" s="1"/>
  <c r="EN52" i="7"/>
  <c r="EO52" i="7" s="1"/>
  <c r="DV52" i="7"/>
  <c r="DW52" i="7" s="1"/>
  <c r="HZ52" i="7"/>
  <c r="IA52" i="7" s="1"/>
  <c r="DP52" i="7"/>
  <c r="DQ52" i="7" s="1"/>
  <c r="IF52" i="7"/>
  <c r="IG52" i="7" s="1"/>
  <c r="CX52" i="7"/>
  <c r="CY52" i="7" s="1"/>
  <c r="DD52" i="7"/>
  <c r="DE52" i="7" s="1"/>
  <c r="HN52" i="7"/>
  <c r="HO52" i="7" s="1"/>
  <c r="DJ52" i="7"/>
  <c r="DK52" i="7" s="1"/>
  <c r="HT52" i="7"/>
  <c r="HU52" i="7" s="1"/>
  <c r="L52" i="7"/>
  <c r="M52" i="7" s="1"/>
  <c r="X52" i="7"/>
  <c r="Y52" i="7" s="1"/>
  <c r="CR52" i="7"/>
  <c r="CS52" i="7" s="1"/>
  <c r="EB52" i="7"/>
  <c r="EC52" i="7" s="1"/>
  <c r="F52" i="7"/>
  <c r="G52" i="7" s="1"/>
  <c r="ET52" i="7"/>
  <c r="EU52" i="7" s="1"/>
  <c r="FR52" i="7"/>
  <c r="FS52" i="7" s="1"/>
  <c r="AD52" i="7"/>
  <c r="AE52" i="7" s="1"/>
  <c r="R52" i="7"/>
  <c r="S52" i="7" s="1"/>
  <c r="HZ51" i="7"/>
  <c r="IA51" i="7" s="1"/>
  <c r="DJ51" i="7"/>
  <c r="DK51" i="7" s="1"/>
  <c r="AJ51" i="7"/>
  <c r="AK51" i="7" s="1"/>
  <c r="AJ50" i="7"/>
  <c r="AK50" i="7" s="1"/>
  <c r="AV51" i="7"/>
  <c r="AW51" i="7" s="1"/>
  <c r="FF51" i="7"/>
  <c r="FG51" i="7" s="1"/>
  <c r="HZ50" i="7"/>
  <c r="IA50" i="7" s="1"/>
  <c r="GP50" i="7"/>
  <c r="GQ50" i="7" s="1"/>
  <c r="EZ50" i="7"/>
  <c r="FA50" i="7" s="1"/>
  <c r="F50" i="7"/>
  <c r="G50" i="7" s="1"/>
  <c r="DP50" i="7"/>
  <c r="DQ50" i="7" s="1"/>
  <c r="DV50" i="7"/>
  <c r="DW50" i="7" s="1"/>
  <c r="IF50" i="7"/>
  <c r="IG50" i="7" s="1"/>
  <c r="DD50" i="7"/>
  <c r="DE50" i="7" s="1"/>
  <c r="FR50" i="7"/>
  <c r="FS50" i="7" s="1"/>
  <c r="FL50" i="7"/>
  <c r="FM50" i="7" s="1"/>
  <c r="AD50" i="7"/>
  <c r="AE50" i="7" s="1"/>
  <c r="L50" i="7"/>
  <c r="M50" i="7" s="1"/>
  <c r="GJ50" i="7"/>
  <c r="GK50" i="7" s="1"/>
  <c r="GD50" i="7"/>
  <c r="GE50" i="7" s="1"/>
  <c r="X50" i="7"/>
  <c r="Y50" i="7" s="1"/>
  <c r="DJ50" i="7"/>
  <c r="DK50" i="7" s="1"/>
  <c r="ET50" i="7"/>
  <c r="EU50" i="7" s="1"/>
  <c r="CR50" i="7"/>
  <c r="CS50" i="7" s="1"/>
  <c r="R50" i="7"/>
  <c r="S50" i="7" s="1"/>
  <c r="FF50" i="7"/>
  <c r="FG50" i="7" s="1"/>
  <c r="EB50" i="7"/>
  <c r="EC50" i="7" s="1"/>
  <c r="HH50" i="7"/>
  <c r="HI50" i="7" s="1"/>
  <c r="EN50" i="7"/>
  <c r="EO50" i="7" s="1"/>
  <c r="EH50" i="7"/>
  <c r="EI50" i="7" s="1"/>
  <c r="HT50" i="7"/>
  <c r="HU50" i="7" s="1"/>
  <c r="HN50" i="7"/>
  <c r="HO50" i="7" s="1"/>
  <c r="CX50" i="7"/>
  <c r="CY50" i="7" s="1"/>
  <c r="FF49" i="7"/>
  <c r="FG49" i="7" s="1"/>
  <c r="CX49" i="7"/>
  <c r="CY49" i="7" s="1"/>
  <c r="CX48" i="7"/>
  <c r="CY48" i="7" s="1"/>
  <c r="EH49" i="7"/>
  <c r="EI49" i="7" s="1"/>
  <c r="HN49" i="7"/>
  <c r="HO49" i="7" s="1"/>
  <c r="AD49" i="7"/>
  <c r="AE49" i="7" s="1"/>
  <c r="R49" i="7"/>
  <c r="S49" i="7" s="1"/>
  <c r="FR49" i="7"/>
  <c r="FS49" i="7" s="1"/>
  <c r="AJ49" i="7"/>
  <c r="AK49" i="7" s="1"/>
  <c r="HB47" i="7"/>
  <c r="HC47" i="7" s="1"/>
  <c r="GJ48" i="7"/>
  <c r="GK48" i="7" s="1"/>
  <c r="CF48" i="7"/>
  <c r="CG48" i="7" s="1"/>
  <c r="L48" i="7"/>
  <c r="M48" i="7" s="1"/>
  <c r="HZ47" i="7"/>
  <c r="IA47" i="7" s="1"/>
  <c r="GP46" i="7"/>
  <c r="GQ46" i="7" s="1"/>
  <c r="R46" i="7"/>
  <c r="S46" i="7" s="1"/>
  <c r="X46" i="7"/>
  <c r="Y46" i="7" s="1"/>
  <c r="AD46" i="7"/>
  <c r="AE46" i="7" s="1"/>
  <c r="AJ46" i="7"/>
  <c r="AK46" i="7" s="1"/>
  <c r="GD46" i="7"/>
  <c r="GE46" i="7" s="1"/>
  <c r="FF46" i="7"/>
  <c r="FG46" i="7" s="1"/>
  <c r="CL46" i="7"/>
  <c r="CM46" i="7" s="1"/>
  <c r="BT46" i="7"/>
  <c r="BU46" i="7" s="1"/>
  <c r="AV46" i="7"/>
  <c r="AW46" i="7" s="1"/>
  <c r="BB46" i="7"/>
  <c r="BC46" i="7" s="1"/>
  <c r="FR46" i="7"/>
  <c r="FS46" i="7" s="1"/>
  <c r="EB46" i="7"/>
  <c r="EC46" i="7" s="1"/>
  <c r="CF46" i="7"/>
  <c r="CG46" i="7" s="1"/>
  <c r="BZ46" i="7"/>
  <c r="CA46" i="7" s="1"/>
  <c r="DD46" i="7"/>
  <c r="DE46" i="7" s="1"/>
  <c r="CX46" i="7"/>
  <c r="CY46" i="7" s="1"/>
  <c r="EN46" i="7"/>
  <c r="EO46" i="7" s="1"/>
  <c r="F46" i="7"/>
  <c r="G46" i="7" s="1"/>
  <c r="CR46" i="7"/>
  <c r="CS46" i="7" s="1"/>
  <c r="L46" i="7"/>
  <c r="M46" i="7" s="1"/>
  <c r="AP46" i="7"/>
  <c r="AQ46" i="7" s="1"/>
  <c r="GJ46" i="7"/>
  <c r="GK46" i="7" s="1"/>
  <c r="GV46" i="7"/>
  <c r="GW46" i="7" s="1"/>
  <c r="EH46" i="7"/>
  <c r="EI46" i="7" s="1"/>
  <c r="FL46" i="7"/>
  <c r="FM46" i="7" s="1"/>
  <c r="EZ46" i="7"/>
  <c r="FA46" i="7" s="1"/>
  <c r="DV46" i="7"/>
  <c r="DW46" i="7" s="1"/>
  <c r="BH46" i="7"/>
  <c r="BI46" i="7" s="1"/>
  <c r="ET46" i="7"/>
  <c r="EU46" i="7" s="1"/>
  <c r="BN46" i="7"/>
  <c r="BO46" i="7" s="1"/>
  <c r="DJ46" i="7"/>
  <c r="DK46" i="7" s="1"/>
  <c r="HH46" i="7"/>
  <c r="HI46" i="7" s="1"/>
  <c r="HB46" i="7"/>
  <c r="HC46" i="7" s="1"/>
  <c r="DP46" i="7"/>
  <c r="DQ46" i="7" s="1"/>
  <c r="BZ45" i="7"/>
  <c r="CA45" i="7" s="1"/>
  <c r="EH45" i="7"/>
  <c r="EI45" i="7" s="1"/>
  <c r="ET45" i="7"/>
  <c r="EU45" i="7" s="1"/>
  <c r="AD45" i="7"/>
  <c r="AE45" i="7" s="1"/>
  <c r="EZ45" i="7"/>
  <c r="FA45" i="7" s="1"/>
  <c r="HZ45" i="7"/>
  <c r="IA45" i="7" s="1"/>
  <c r="AP45" i="7"/>
  <c r="AQ45" i="7" s="1"/>
  <c r="L45" i="7"/>
  <c r="M45" i="7" s="1"/>
  <c r="HZ44" i="7"/>
  <c r="IA44" i="7" s="1"/>
  <c r="AJ45" i="7"/>
  <c r="AK45" i="7" s="1"/>
  <c r="AD44" i="7"/>
  <c r="AE44" i="7" s="1"/>
  <c r="R44" i="7"/>
  <c r="S44" i="7" s="1"/>
  <c r="ET44" i="7"/>
  <c r="EU44" i="7" s="1"/>
  <c r="HB43" i="7"/>
  <c r="HC43" i="7" s="1"/>
  <c r="BZ43" i="7"/>
  <c r="CA43" i="7" s="1"/>
  <c r="ET43" i="7"/>
  <c r="EU43" i="7" s="1"/>
  <c r="EB43" i="7"/>
  <c r="EC43" i="7" s="1"/>
  <c r="AV43" i="7"/>
  <c r="AW43" i="7" s="1"/>
  <c r="AD43" i="7"/>
  <c r="AE43" i="7" s="1"/>
  <c r="L43" i="7"/>
  <c r="M43" i="7" s="1"/>
  <c r="AV42" i="7"/>
  <c r="AW42" i="7" s="1"/>
  <c r="GD42" i="7"/>
  <c r="GE42" i="7" s="1"/>
  <c r="AJ42" i="7"/>
  <c r="AK42" i="7" s="1"/>
  <c r="BB42" i="7"/>
  <c r="BC42" i="7" s="1"/>
  <c r="CX42" i="7"/>
  <c r="CY42" i="7" s="1"/>
  <c r="FR41" i="7"/>
  <c r="FS41" i="7" s="1"/>
  <c r="EH41" i="7"/>
  <c r="EI41" i="7" s="1"/>
  <c r="DV41" i="7"/>
  <c r="DW41" i="7" s="1"/>
  <c r="EN41" i="7"/>
  <c r="EO41" i="7" s="1"/>
  <c r="GJ41" i="7"/>
  <c r="GK41" i="7" s="1"/>
  <c r="HN41" i="7"/>
  <c r="HO41" i="7" s="1"/>
  <c r="AD41" i="7"/>
  <c r="AE41" i="7" s="1"/>
  <c r="EZ41" i="7"/>
  <c r="FA41" i="7" s="1"/>
  <c r="AJ41" i="7"/>
  <c r="AK41" i="7" s="1"/>
  <c r="HB41" i="7"/>
  <c r="HC41" i="7" s="1"/>
  <c r="BB41" i="7"/>
  <c r="BC41" i="7" s="1"/>
  <c r="IF41" i="7"/>
  <c r="IG41" i="7" s="1"/>
  <c r="L41" i="7"/>
  <c r="M41" i="7" s="1"/>
  <c r="CF41" i="7"/>
  <c r="CG41" i="7" s="1"/>
  <c r="GV41" i="7"/>
  <c r="GW41" i="7" s="1"/>
  <c r="R41" i="7"/>
  <c r="S41" i="7" s="1"/>
  <c r="AV41" i="7"/>
  <c r="AW41" i="7" s="1"/>
  <c r="BN41" i="7"/>
  <c r="BO41" i="7" s="1"/>
  <c r="HZ41" i="7"/>
  <c r="IA41" i="7" s="1"/>
  <c r="GD41" i="7"/>
  <c r="GE41" i="7" s="1"/>
  <c r="DP41" i="7"/>
  <c r="DQ41" i="7" s="1"/>
  <c r="FL41" i="7"/>
  <c r="FM41" i="7" s="1"/>
  <c r="CR41" i="7"/>
  <c r="CS41" i="7" s="1"/>
  <c r="BH41" i="7"/>
  <c r="BI41" i="7" s="1"/>
  <c r="DJ41" i="7"/>
  <c r="DK41" i="7" s="1"/>
  <c r="GP41" i="7"/>
  <c r="GQ41" i="7" s="1"/>
  <c r="DD41" i="7"/>
  <c r="DE41" i="7" s="1"/>
  <c r="F41" i="7"/>
  <c r="G41" i="7" s="1"/>
  <c r="ET41" i="7"/>
  <c r="EU41" i="7" s="1"/>
  <c r="BZ41" i="7"/>
  <c r="CA41" i="7" s="1"/>
  <c r="X41" i="7"/>
  <c r="Y41" i="7" s="1"/>
  <c r="BT41" i="7"/>
  <c r="BU41" i="7" s="1"/>
  <c r="AP41" i="7"/>
  <c r="AQ41" i="7" s="1"/>
  <c r="HH41" i="7"/>
  <c r="HI41" i="7" s="1"/>
  <c r="CX41" i="7"/>
  <c r="CY41" i="7" s="1"/>
  <c r="CL41" i="7"/>
  <c r="CM41" i="7" s="1"/>
  <c r="EB41" i="7"/>
  <c r="EC41" i="7" s="1"/>
  <c r="HT41" i="7"/>
  <c r="HU41" i="7" s="1"/>
  <c r="FF41" i="7"/>
  <c r="FG41" i="7" s="1"/>
  <c r="EZ40" i="7"/>
  <c r="FA40" i="7" s="1"/>
  <c r="X40" i="7"/>
  <c r="Y40" i="7" s="1"/>
  <c r="FR40" i="7"/>
  <c r="FS40" i="7" s="1"/>
  <c r="GJ40" i="7"/>
  <c r="GK40" i="7" s="1"/>
  <c r="IF40" i="7"/>
  <c r="IG40" i="7" s="1"/>
  <c r="HB40" i="7"/>
  <c r="HC40" i="7" s="1"/>
  <c r="HH40" i="7"/>
  <c r="HI40" i="7" s="1"/>
  <c r="F40" i="7"/>
  <c r="G40" i="7" s="1"/>
  <c r="GP40" i="7"/>
  <c r="GQ40" i="7" s="1"/>
  <c r="HZ40" i="7"/>
  <c r="IA40" i="7" s="1"/>
  <c r="R40" i="7"/>
  <c r="S40" i="7" s="1"/>
  <c r="GV40" i="7"/>
  <c r="GW40" i="7" s="1"/>
  <c r="L40" i="7"/>
  <c r="M40" i="7" s="1"/>
  <c r="GD40" i="7"/>
  <c r="GE40" i="7" s="1"/>
  <c r="AD40" i="7"/>
  <c r="AE40" i="7" s="1"/>
  <c r="HT40" i="7"/>
  <c r="HU40" i="7" s="1"/>
  <c r="HN40" i="7"/>
  <c r="HO40" i="7" s="1"/>
  <c r="DJ39" i="7"/>
  <c r="DK39" i="7" s="1"/>
  <c r="DV39" i="7"/>
  <c r="DW39" i="7" s="1"/>
  <c r="HN39" i="7"/>
  <c r="HO39" i="7" s="1"/>
  <c r="GD39" i="7"/>
  <c r="GE39" i="7" s="1"/>
  <c r="GJ39" i="7"/>
  <c r="GK39" i="7" s="1"/>
  <c r="BZ39" i="7"/>
  <c r="CA39" i="7" s="1"/>
  <c r="EZ39" i="7"/>
  <c r="FA39" i="7" s="1"/>
  <c r="HH39" i="7"/>
  <c r="HI39" i="7" s="1"/>
  <c r="R39" i="7"/>
  <c r="S39" i="7" s="1"/>
  <c r="EH39" i="7"/>
  <c r="EI39" i="7" s="1"/>
  <c r="EN39" i="7"/>
  <c r="EO39" i="7" s="1"/>
  <c r="AJ39" i="7"/>
  <c r="AK39" i="7" s="1"/>
  <c r="BB39" i="7"/>
  <c r="BC39" i="7" s="1"/>
  <c r="FF39" i="7"/>
  <c r="FG39" i="7" s="1"/>
  <c r="CX39" i="7"/>
  <c r="CY39" i="7" s="1"/>
  <c r="BT39" i="7"/>
  <c r="BU39" i="7" s="1"/>
  <c r="X39" i="7"/>
  <c r="Y39" i="7" s="1"/>
  <c r="ET39" i="7"/>
  <c r="EU39" i="7" s="1"/>
  <c r="AV39" i="7"/>
  <c r="AW39" i="7" s="1"/>
  <c r="CF39" i="7"/>
  <c r="CG39" i="7" s="1"/>
  <c r="FR39" i="7"/>
  <c r="FS39" i="7" s="1"/>
  <c r="DP39" i="7"/>
  <c r="DQ39" i="7" s="1"/>
  <c r="HB39" i="7"/>
  <c r="HC39" i="7" s="1"/>
  <c r="CR39" i="7"/>
  <c r="CS39" i="7" s="1"/>
  <c r="CL39" i="7"/>
  <c r="CM39" i="7" s="1"/>
  <c r="AD39" i="7"/>
  <c r="AE39" i="7" s="1"/>
  <c r="GV39" i="7"/>
  <c r="GW39" i="7" s="1"/>
  <c r="BN39" i="7"/>
  <c r="BO39" i="7" s="1"/>
  <c r="FL39" i="7"/>
  <c r="FM39" i="7" s="1"/>
  <c r="GP39" i="7"/>
  <c r="GQ39" i="7" s="1"/>
  <c r="AP39" i="7"/>
  <c r="AQ39" i="7" s="1"/>
  <c r="F39" i="7"/>
  <c r="G39" i="7" s="1"/>
  <c r="IN39" i="7" s="1"/>
  <c r="L39" i="7"/>
  <c r="M39" i="7" s="1"/>
  <c r="EB39" i="7"/>
  <c r="EC39" i="7" s="1"/>
  <c r="BH39" i="7"/>
  <c r="BI39" i="7" s="1"/>
  <c r="DD39" i="7"/>
  <c r="DE39" i="7" s="1"/>
  <c r="BZ38" i="7"/>
  <c r="CA38" i="7" s="1"/>
  <c r="BB38" i="7"/>
  <c r="BC38" i="7" s="1"/>
  <c r="AJ38" i="7"/>
  <c r="AK38" i="7" s="1"/>
  <c r="DJ38" i="7"/>
  <c r="DK38" i="7" s="1"/>
  <c r="GP38" i="7"/>
  <c r="GQ38" i="7" s="1"/>
  <c r="GJ38" i="7"/>
  <c r="GK38" i="7" s="1"/>
  <c r="DV37" i="7"/>
  <c r="DW37" i="7" s="1"/>
  <c r="FR37" i="7"/>
  <c r="FS37" i="7" s="1"/>
  <c r="ET37" i="7"/>
  <c r="EU37" i="7" s="1"/>
  <c r="FR36" i="7"/>
  <c r="FS36" i="7" s="1"/>
  <c r="HN36" i="7"/>
  <c r="HO36" i="7" s="1"/>
  <c r="FL36" i="7"/>
  <c r="FM36" i="7" s="1"/>
  <c r="CR36" i="7"/>
  <c r="CS36" i="7" s="1"/>
  <c r="HB36" i="7"/>
  <c r="HC36" i="7" s="1"/>
  <c r="R36" i="7"/>
  <c r="S36" i="7" s="1"/>
  <c r="BB36" i="7"/>
  <c r="BC36" i="7" s="1"/>
  <c r="DD35" i="7"/>
  <c r="DE35" i="7" s="1"/>
  <c r="CX35" i="7"/>
  <c r="CY35" i="7" s="1"/>
  <c r="BB35" i="7"/>
  <c r="BC35" i="7" s="1"/>
  <c r="R35" i="7"/>
  <c r="S35" i="7" s="1"/>
  <c r="ET35" i="7"/>
  <c r="EU35" i="7" s="1"/>
  <c r="HT35" i="7"/>
  <c r="HU35" i="7" s="1"/>
  <c r="L35" i="7"/>
  <c r="M35" i="7" s="1"/>
  <c r="X35" i="7"/>
  <c r="Y35" i="7" s="1"/>
  <c r="HZ35" i="7"/>
  <c r="IA35" i="7" s="1"/>
  <c r="DP35" i="7"/>
  <c r="DQ35" i="7" s="1"/>
  <c r="DV35" i="7"/>
  <c r="DW35" i="7" s="1"/>
  <c r="GV35" i="7"/>
  <c r="GW35" i="7" s="1"/>
  <c r="CF35" i="7"/>
  <c r="CG35" i="7" s="1"/>
  <c r="CL35" i="7"/>
  <c r="CM35" i="7" s="1"/>
  <c r="F35" i="7"/>
  <c r="G35" i="7" s="1"/>
  <c r="AP35" i="7"/>
  <c r="AQ35" i="7" s="1"/>
  <c r="HN35" i="7"/>
  <c r="HO35" i="7" s="1"/>
  <c r="FR35" i="7"/>
  <c r="FS35" i="7" s="1"/>
  <c r="BZ35" i="7"/>
  <c r="CA35" i="7" s="1"/>
  <c r="EB35" i="7"/>
  <c r="EC35" i="7" s="1"/>
  <c r="EN35" i="7"/>
  <c r="EO35" i="7" s="1"/>
  <c r="CR35" i="7"/>
  <c r="CS35" i="7" s="1"/>
  <c r="BT35" i="7"/>
  <c r="BU35" i="7" s="1"/>
  <c r="IF35" i="7"/>
  <c r="IG35" i="7" s="1"/>
  <c r="AD35" i="7"/>
  <c r="AE35" i="7" s="1"/>
  <c r="BH35" i="7"/>
  <c r="BI35" i="7" s="1"/>
  <c r="DJ35" i="7"/>
  <c r="DK35" i="7" s="1"/>
  <c r="BN35" i="7"/>
  <c r="BO35" i="7" s="1"/>
  <c r="EH35" i="7"/>
  <c r="EI35" i="7" s="1"/>
  <c r="AV35" i="7"/>
  <c r="AW35" i="7" s="1"/>
  <c r="AJ35" i="7"/>
  <c r="AK35" i="7" s="1"/>
  <c r="BB34" i="7"/>
  <c r="BC34" i="7" s="1"/>
  <c r="GJ34" i="7"/>
  <c r="GK34" i="7" s="1"/>
  <c r="HN34" i="7"/>
  <c r="HO34" i="7" s="1"/>
  <c r="CX34" i="7"/>
  <c r="CY34" i="7" s="1"/>
  <c r="HZ34" i="7"/>
  <c r="IA34" i="7" s="1"/>
  <c r="EH34" i="7"/>
  <c r="EI34" i="7" s="1"/>
  <c r="EB34" i="7"/>
  <c r="EC34" i="7" s="1"/>
  <c r="HZ33" i="7"/>
  <c r="IA33" i="7" s="1"/>
  <c r="FL33" i="7"/>
  <c r="FM33" i="7" s="1"/>
  <c r="EN33" i="7"/>
  <c r="EO33" i="7" s="1"/>
  <c r="R33" i="7"/>
  <c r="S33" i="7" s="1"/>
  <c r="BB33" i="7"/>
  <c r="BC33" i="7" s="1"/>
  <c r="EZ33" i="7"/>
  <c r="FA33" i="7" s="1"/>
  <c r="GV33" i="7"/>
  <c r="GW33" i="7" s="1"/>
  <c r="FL32" i="7"/>
  <c r="FM32" i="7" s="1"/>
  <c r="FR32" i="7"/>
  <c r="FS32" i="7" s="1"/>
  <c r="AV32" i="7"/>
  <c r="AW32" i="7" s="1"/>
  <c r="HZ32" i="7"/>
  <c r="IA32" i="7" s="1"/>
  <c r="AD32" i="7"/>
  <c r="AE32" i="7" s="1"/>
  <c r="R32" i="7"/>
  <c r="S32" i="7" s="1"/>
  <c r="EZ32" i="7"/>
  <c r="FA32" i="7" s="1"/>
  <c r="BZ32" i="7"/>
  <c r="CA32" i="7" s="1"/>
  <c r="BN32" i="7"/>
  <c r="BO32" i="7" s="1"/>
  <c r="X32" i="7"/>
  <c r="Y32" i="7" s="1"/>
  <c r="BT32" i="7"/>
  <c r="BU32" i="7" s="1"/>
  <c r="BB32" i="7"/>
  <c r="BC32" i="7" s="1"/>
  <c r="AP32" i="7"/>
  <c r="AQ32" i="7" s="1"/>
  <c r="CX32" i="7"/>
  <c r="CY32" i="7" s="1"/>
  <c r="CL32" i="7"/>
  <c r="CM32" i="7" s="1"/>
  <c r="BH32" i="7"/>
  <c r="BI32" i="7" s="1"/>
  <c r="GV32" i="7"/>
  <c r="GW32" i="7" s="1"/>
  <c r="CR32" i="7"/>
  <c r="CS32" i="7" s="1"/>
  <c r="GD32" i="7"/>
  <c r="GE32" i="7" s="1"/>
  <c r="HB32" i="7"/>
  <c r="HC32" i="7" s="1"/>
  <c r="GP32" i="7"/>
  <c r="GQ32" i="7" s="1"/>
  <c r="HT32" i="7"/>
  <c r="HU32" i="7" s="1"/>
  <c r="CF32" i="7"/>
  <c r="CG32" i="7" s="1"/>
  <c r="GJ32" i="7"/>
  <c r="GK32" i="7" s="1"/>
  <c r="L32" i="7"/>
  <c r="M32" i="7" s="1"/>
  <c r="F32" i="7"/>
  <c r="G32" i="7" s="1"/>
  <c r="HN32" i="7"/>
  <c r="HO32" i="7" s="1"/>
  <c r="HH32" i="7"/>
  <c r="HI32" i="7" s="1"/>
  <c r="FF32" i="7"/>
  <c r="FG32" i="7" s="1"/>
  <c r="IF32" i="7"/>
  <c r="IG32" i="7" s="1"/>
  <c r="AJ32" i="7"/>
  <c r="AK32" i="7" s="1"/>
  <c r="BZ31" i="7"/>
  <c r="CA31" i="7" s="1"/>
  <c r="GV31" i="7"/>
  <c r="GW31" i="7" s="1"/>
  <c r="F31" i="7"/>
  <c r="G31" i="7" s="1"/>
  <c r="AJ31" i="7"/>
  <c r="AK31" i="7" s="1"/>
  <c r="AV31" i="7"/>
  <c r="AW31" i="7" s="1"/>
  <c r="CX31" i="7"/>
  <c r="CY31" i="7" s="1"/>
  <c r="HB31" i="7"/>
  <c r="HC31" i="7" s="1"/>
  <c r="EB30" i="7"/>
  <c r="EC30" i="7" s="1"/>
  <c r="DP30" i="7"/>
  <c r="DQ30" i="7" s="1"/>
  <c r="CX30" i="7"/>
  <c r="CY30" i="7" s="1"/>
  <c r="DD30" i="7"/>
  <c r="DE30" i="7" s="1"/>
  <c r="GP30" i="7"/>
  <c r="GQ30" i="7" s="1"/>
  <c r="DV30" i="7"/>
  <c r="DW30" i="7" s="1"/>
  <c r="FR30" i="7"/>
  <c r="FS30" i="7" s="1"/>
  <c r="GD30" i="7"/>
  <c r="GE30" i="7" s="1"/>
  <c r="R30" i="7"/>
  <c r="S30" i="7" s="1"/>
  <c r="GJ30" i="7"/>
  <c r="GK30" i="7" s="1"/>
  <c r="CR30" i="7"/>
  <c r="CS30" i="7" s="1"/>
  <c r="AJ30" i="7"/>
  <c r="AK30" i="7" s="1"/>
  <c r="FL30" i="7"/>
  <c r="FM30" i="7" s="1"/>
  <c r="AP30" i="7"/>
  <c r="AQ30" i="7" s="1"/>
  <c r="F30" i="7"/>
  <c r="G30" i="7" s="1"/>
  <c r="FF30" i="7"/>
  <c r="FG30" i="7" s="1"/>
  <c r="L30" i="7"/>
  <c r="M30" i="7" s="1"/>
  <c r="HH30" i="7"/>
  <c r="HI30" i="7" s="1"/>
  <c r="EH30" i="7"/>
  <c r="EI30" i="7" s="1"/>
  <c r="IF30" i="7"/>
  <c r="IG30" i="7" s="1"/>
  <c r="ET30" i="7"/>
  <c r="EU30" i="7" s="1"/>
  <c r="HT30" i="7"/>
  <c r="HU30" i="7" s="1"/>
  <c r="HZ30" i="7"/>
  <c r="IA30" i="7" s="1"/>
  <c r="EZ30" i="7"/>
  <c r="FA30" i="7" s="1"/>
  <c r="HB30" i="7"/>
  <c r="HC30" i="7" s="1"/>
  <c r="AD30" i="7"/>
  <c r="AE30" i="7" s="1"/>
  <c r="DJ30" i="7"/>
  <c r="DK30" i="7" s="1"/>
  <c r="GV30" i="7"/>
  <c r="GW30" i="7" s="1"/>
  <c r="X30" i="7"/>
  <c r="Y30" i="7" s="1"/>
  <c r="HN30" i="7"/>
  <c r="HO30" i="7" s="1"/>
  <c r="EN30" i="7"/>
  <c r="EO30" i="7" s="1"/>
  <c r="CX29" i="7"/>
  <c r="CY29" i="7" s="1"/>
  <c r="HT29" i="7"/>
  <c r="HU29" i="7" s="1"/>
  <c r="HB29" i="7"/>
  <c r="HC29" i="7" s="1"/>
  <c r="AD29" i="7"/>
  <c r="AE29" i="7" s="1"/>
  <c r="ET29" i="7"/>
  <c r="EU29" i="7" s="1"/>
  <c r="FF29" i="7"/>
  <c r="FG29" i="7" s="1"/>
  <c r="AJ29" i="7"/>
  <c r="AK29" i="7" s="1"/>
  <c r="BB28" i="7"/>
  <c r="BC28" i="7" s="1"/>
  <c r="L28" i="7"/>
  <c r="M28" i="7" s="1"/>
  <c r="HN28" i="7"/>
  <c r="HO28" i="7" s="1"/>
  <c r="ET28" i="7"/>
  <c r="EU28" i="7" s="1"/>
  <c r="HH28" i="7"/>
  <c r="HI28" i="7" s="1"/>
  <c r="BB27" i="7"/>
  <c r="BC27" i="7" s="1"/>
  <c r="R26" i="7"/>
  <c r="S26" i="7" s="1"/>
  <c r="EN26" i="7"/>
  <c r="EO26" i="7" s="1"/>
  <c r="GD26" i="7"/>
  <c r="GE26" i="7" s="1"/>
  <c r="GV25" i="7"/>
  <c r="GW25" i="7" s="1"/>
  <c r="GP25" i="7"/>
  <c r="GQ25" i="7" s="1"/>
  <c r="FR25" i="7"/>
  <c r="FS25" i="7" s="1"/>
  <c r="GJ25" i="7"/>
  <c r="GK25" i="7" s="1"/>
  <c r="FF25" i="7"/>
  <c r="FG25" i="7" s="1"/>
  <c r="FL25" i="7"/>
  <c r="FM25" i="7" s="1"/>
  <c r="L25" i="7"/>
  <c r="M25" i="7" s="1"/>
  <c r="GD25" i="7"/>
  <c r="GE25" i="7" s="1"/>
  <c r="X25" i="7"/>
  <c r="Y25" i="7" s="1"/>
  <c r="CX25" i="7"/>
  <c r="CY25" i="7" s="1"/>
  <c r="R25" i="7"/>
  <c r="S25" i="7" s="1"/>
  <c r="AP25" i="7"/>
  <c r="AQ25" i="7" s="1"/>
  <c r="AD25" i="7"/>
  <c r="AE25" i="7" s="1"/>
  <c r="AJ25" i="7"/>
  <c r="AK25" i="7" s="1"/>
  <c r="F25" i="7"/>
  <c r="G25" i="7" s="1"/>
  <c r="HB25" i="7"/>
  <c r="HC25" i="7" s="1"/>
  <c r="ET25" i="7"/>
  <c r="EU25" i="7" s="1"/>
  <c r="HZ25" i="7"/>
  <c r="IA25" i="7" s="1"/>
  <c r="HH25" i="7"/>
  <c r="HI25" i="7" s="1"/>
  <c r="EZ25" i="7"/>
  <c r="FA25" i="7" s="1"/>
  <c r="CR24" i="7"/>
  <c r="CS24" i="7" s="1"/>
  <c r="DV24" i="7"/>
  <c r="DW24" i="7" s="1"/>
  <c r="AJ24" i="7"/>
  <c r="AK24" i="7" s="1"/>
  <c r="X24" i="7"/>
  <c r="Y24" i="7" s="1"/>
  <c r="GP24" i="7"/>
  <c r="GQ24" i="7" s="1"/>
  <c r="ET23" i="7"/>
  <c r="EU23" i="7" s="1"/>
  <c r="R23" i="7"/>
  <c r="S23" i="7" s="1"/>
  <c r="HH23" i="7"/>
  <c r="HI23" i="7" s="1"/>
  <c r="DD23" i="7"/>
  <c r="DE23" i="7" s="1"/>
  <c r="DV23" i="7"/>
  <c r="DW23" i="7" s="1"/>
  <c r="EH23" i="7"/>
  <c r="EI23" i="7" s="1"/>
  <c r="HZ23" i="7"/>
  <c r="IA23" i="7" s="1"/>
  <c r="FR23" i="7"/>
  <c r="FS23" i="7" s="1"/>
  <c r="GV23" i="7"/>
  <c r="GW23" i="7" s="1"/>
  <c r="EB23" i="7"/>
  <c r="EC23" i="7" s="1"/>
  <c r="AJ23" i="7"/>
  <c r="AK23" i="7" s="1"/>
  <c r="L23" i="7"/>
  <c r="M23" i="7" s="1"/>
  <c r="FL23" i="7"/>
  <c r="FM23" i="7" s="1"/>
  <c r="AD23" i="7"/>
  <c r="AE23" i="7" s="1"/>
  <c r="FF23" i="7"/>
  <c r="FG23" i="7" s="1"/>
  <c r="HT23" i="7"/>
  <c r="HU23" i="7" s="1"/>
  <c r="EZ23" i="7"/>
  <c r="FA23" i="7" s="1"/>
  <c r="CX23" i="7"/>
  <c r="CY23" i="7" s="1"/>
  <c r="EN23" i="7"/>
  <c r="EO23" i="7" s="1"/>
  <c r="F23" i="7"/>
  <c r="G23" i="7" s="1"/>
  <c r="DP23" i="7"/>
  <c r="DQ23" i="7" s="1"/>
  <c r="DJ23" i="7"/>
  <c r="DK23" i="7" s="1"/>
  <c r="GJ23" i="7"/>
  <c r="GK23" i="7" s="1"/>
  <c r="AP23" i="7"/>
  <c r="AQ23" i="7" s="1"/>
  <c r="HN23" i="7"/>
  <c r="HO23" i="7" s="1"/>
  <c r="CR23" i="7"/>
  <c r="CS23" i="7" s="1"/>
  <c r="HB23" i="7"/>
  <c r="HC23" i="7" s="1"/>
  <c r="IF23" i="7"/>
  <c r="IG23" i="7" s="1"/>
  <c r="X23" i="7"/>
  <c r="Y23" i="7" s="1"/>
  <c r="DD22" i="7"/>
  <c r="DE22" i="7" s="1"/>
  <c r="HB22" i="7"/>
  <c r="HC22" i="7" s="1"/>
  <c r="GV22" i="7"/>
  <c r="GW22" i="7" s="1"/>
  <c r="CX22" i="7"/>
  <c r="CY22" i="7" s="1"/>
  <c r="GJ22" i="7"/>
  <c r="GK22" i="7" s="1"/>
  <c r="FF22" i="7"/>
  <c r="FG22" i="7" s="1"/>
  <c r="EZ22" i="7"/>
  <c r="FA22" i="7" s="1"/>
  <c r="FL22" i="7"/>
  <c r="FM22" i="7" s="1"/>
  <c r="AP22" i="7"/>
  <c r="AQ22" i="7" s="1"/>
  <c r="X22" i="7"/>
  <c r="Y22" i="7" s="1"/>
  <c r="FR22" i="7"/>
  <c r="FS22" i="7" s="1"/>
  <c r="AJ22" i="7"/>
  <c r="AK22" i="7" s="1"/>
  <c r="EH21" i="7"/>
  <c r="EI21" i="7" s="1"/>
  <c r="EZ20" i="7"/>
  <c r="FA20" i="7" s="1"/>
  <c r="BN20" i="7"/>
  <c r="BO20" i="7" s="1"/>
  <c r="GV20" i="7"/>
  <c r="GW20" i="7" s="1"/>
  <c r="CF20" i="7"/>
  <c r="CG20" i="7" s="1"/>
  <c r="AP20" i="7"/>
  <c r="AQ20" i="7" s="1"/>
  <c r="FL20" i="7"/>
  <c r="FM20" i="7" s="1"/>
  <c r="AJ20" i="7"/>
  <c r="AK20" i="7" s="1"/>
  <c r="FF20" i="7"/>
  <c r="FG20" i="7" s="1"/>
  <c r="HB20" i="7"/>
  <c r="HC20" i="7" s="1"/>
  <c r="GJ20" i="7"/>
  <c r="GK20" i="7" s="1"/>
  <c r="GD20" i="7"/>
  <c r="GE20" i="7" s="1"/>
  <c r="IF20" i="7"/>
  <c r="IG20" i="7" s="1"/>
  <c r="FR20" i="7"/>
  <c r="FS20" i="7" s="1"/>
  <c r="CL20" i="7"/>
  <c r="CM20" i="7" s="1"/>
  <c r="AV20" i="7"/>
  <c r="AW20" i="7" s="1"/>
  <c r="R20" i="7"/>
  <c r="S20" i="7" s="1"/>
  <c r="F20" i="7"/>
  <c r="G20" i="7" s="1"/>
  <c r="BZ20" i="7"/>
  <c r="CA20" i="7" s="1"/>
  <c r="GP20" i="7"/>
  <c r="GQ20" i="7" s="1"/>
  <c r="X20" i="7"/>
  <c r="Y20" i="7" s="1"/>
  <c r="HH20" i="7"/>
  <c r="HI20" i="7" s="1"/>
  <c r="AD20" i="7"/>
  <c r="AE20" i="7" s="1"/>
  <c r="BB20" i="7"/>
  <c r="BC20" i="7" s="1"/>
  <c r="HZ20" i="7"/>
  <c r="IA20" i="7" s="1"/>
  <c r="BT20" i="7"/>
  <c r="BU20" i="7" s="1"/>
  <c r="L20" i="7"/>
  <c r="M20" i="7" s="1"/>
  <c r="HN20" i="7"/>
  <c r="HO20" i="7" s="1"/>
  <c r="BH20" i="7"/>
  <c r="BI20" i="7" s="1"/>
  <c r="HT20" i="7"/>
  <c r="HU20" i="7" s="1"/>
  <c r="EB19" i="7"/>
  <c r="EC19" i="7" s="1"/>
  <c r="AJ19" i="7"/>
  <c r="AK19" i="7" s="1"/>
  <c r="EZ19" i="7"/>
  <c r="FA19" i="7" s="1"/>
  <c r="AP19" i="7"/>
  <c r="AQ19" i="7" s="1"/>
  <c r="FF19" i="7"/>
  <c r="FG19" i="7" s="1"/>
  <c r="FR19" i="7"/>
  <c r="FS19" i="7" s="1"/>
  <c r="AD18" i="7"/>
  <c r="AE18" i="7" s="1"/>
  <c r="AJ18" i="7"/>
  <c r="AK18" i="7" s="1"/>
  <c r="FR18" i="7"/>
  <c r="FS18" i="7" s="1"/>
  <c r="BB17" i="7"/>
  <c r="BC17" i="7" s="1"/>
  <c r="GP17" i="7"/>
  <c r="GQ17" i="7" s="1"/>
  <c r="IF17" i="7"/>
  <c r="IG17" i="7" s="1"/>
  <c r="AD17" i="7"/>
  <c r="AE17" i="7" s="1"/>
  <c r="AV17" i="7"/>
  <c r="AW17" i="7" s="1"/>
  <c r="R17" i="7"/>
  <c r="S17" i="7" s="1"/>
  <c r="BH17" i="7"/>
  <c r="BI17" i="7" s="1"/>
  <c r="HZ17" i="7"/>
  <c r="IA17" i="7" s="1"/>
  <c r="CF17" i="7"/>
  <c r="CG17" i="7" s="1"/>
  <c r="BN17" i="7"/>
  <c r="BO17" i="7" s="1"/>
  <c r="AJ17" i="7"/>
  <c r="AK17" i="7" s="1"/>
  <c r="EZ17" i="7"/>
  <c r="FA17" i="7" s="1"/>
  <c r="FL17" i="7"/>
  <c r="FM17" i="7" s="1"/>
  <c r="F17" i="7"/>
  <c r="G17" i="7" s="1"/>
  <c r="CL17" i="7"/>
  <c r="CM17" i="7" s="1"/>
  <c r="BZ17" i="7"/>
  <c r="CA17" i="7" s="1"/>
  <c r="HT17" i="7"/>
  <c r="HU17" i="7" s="1"/>
  <c r="AP17" i="7"/>
  <c r="AQ17" i="7" s="1"/>
  <c r="HN17" i="7"/>
  <c r="HO17" i="7" s="1"/>
  <c r="X17" i="7"/>
  <c r="Y17" i="7" s="1"/>
  <c r="BT17" i="7"/>
  <c r="BU17" i="7" s="1"/>
  <c r="FR17" i="7"/>
  <c r="FS17" i="7" s="1"/>
  <c r="GD17" i="7"/>
  <c r="GE17" i="7" s="1"/>
  <c r="L17" i="7"/>
  <c r="M17" i="7" s="1"/>
  <c r="FF17" i="7"/>
  <c r="FG17" i="7" s="1"/>
  <c r="GJ17" i="7"/>
  <c r="GK17" i="7" s="1"/>
  <c r="AP16" i="7"/>
  <c r="AQ16" i="7" s="1"/>
  <c r="DJ16" i="7"/>
  <c r="DK16" i="7" s="1"/>
  <c r="GP16" i="7"/>
  <c r="GQ16" i="7" s="1"/>
  <c r="EH16" i="7"/>
  <c r="EI16" i="7" s="1"/>
  <c r="X16" i="7"/>
  <c r="Y16" i="7" s="1"/>
  <c r="HN16" i="7"/>
  <c r="HO16" i="7" s="1"/>
  <c r="F16" i="7"/>
  <c r="G16" i="7" s="1"/>
  <c r="IN16" i="7" s="1"/>
  <c r="CX16" i="7"/>
  <c r="CY16" i="7" s="1"/>
  <c r="IF16" i="7"/>
  <c r="IG16" i="7" s="1"/>
  <c r="EB16" i="7"/>
  <c r="EC16" i="7" s="1"/>
  <c r="DP16" i="7"/>
  <c r="DQ16" i="7" s="1"/>
  <c r="EN16" i="7"/>
  <c r="EO16" i="7" s="1"/>
  <c r="ET16" i="7"/>
  <c r="EU16" i="7" s="1"/>
  <c r="FL16" i="7"/>
  <c r="FM16" i="7" s="1"/>
  <c r="AD16" i="7"/>
  <c r="AE16" i="7" s="1"/>
  <c r="EZ16" i="7"/>
  <c r="FA16" i="7" s="1"/>
  <c r="R16" i="7"/>
  <c r="S16" i="7" s="1"/>
  <c r="HB16" i="7"/>
  <c r="HC16" i="7" s="1"/>
  <c r="FF16" i="7"/>
  <c r="FG16" i="7" s="1"/>
  <c r="HZ16" i="7"/>
  <c r="IA16" i="7" s="1"/>
  <c r="HT16" i="7"/>
  <c r="HU16" i="7" s="1"/>
  <c r="HH16" i="7"/>
  <c r="HI16" i="7" s="1"/>
  <c r="CR16" i="7"/>
  <c r="CS16" i="7" s="1"/>
  <c r="GD16" i="7"/>
  <c r="GE16" i="7" s="1"/>
  <c r="L16" i="7"/>
  <c r="M16" i="7" s="1"/>
  <c r="GJ16" i="7"/>
  <c r="GK16" i="7" s="1"/>
  <c r="DD16" i="7"/>
  <c r="DE16" i="7" s="1"/>
  <c r="FR16" i="7"/>
  <c r="FS16" i="7" s="1"/>
  <c r="DV16" i="7"/>
  <c r="DW16" i="7" s="1"/>
  <c r="GV16" i="7"/>
  <c r="GW16" i="7" s="1"/>
  <c r="AJ16" i="7"/>
  <c r="AK16" i="7" s="1"/>
  <c r="AP15" i="7"/>
  <c r="AQ15" i="7" s="1"/>
  <c r="R15" i="7"/>
  <c r="S15" i="7" s="1"/>
  <c r="ET15" i="7"/>
  <c r="EU15" i="7" s="1"/>
  <c r="DP15" i="7"/>
  <c r="DQ15" i="7" s="1"/>
  <c r="EB15" i="7"/>
  <c r="EC15" i="7" s="1"/>
  <c r="EH15" i="7"/>
  <c r="EI15" i="7" s="1"/>
  <c r="DV15" i="7"/>
  <c r="DW15" i="7" s="1"/>
  <c r="FR15" i="7"/>
  <c r="FS15" i="7" s="1"/>
  <c r="CX15" i="7"/>
  <c r="CY15" i="7" s="1"/>
  <c r="GJ15" i="7"/>
  <c r="GK15" i="7" s="1"/>
  <c r="IF15" i="7"/>
  <c r="IG15" i="7" s="1"/>
  <c r="HT15" i="7"/>
  <c r="HU15" i="7" s="1"/>
  <c r="FF15" i="7"/>
  <c r="FG15" i="7" s="1"/>
  <c r="GP15" i="7"/>
  <c r="GQ15" i="7" s="1"/>
  <c r="GV15" i="7"/>
  <c r="GW15" i="7" s="1"/>
  <c r="AJ15" i="7"/>
  <c r="AK15" i="7" s="1"/>
  <c r="HZ15" i="7"/>
  <c r="IA15" i="7" s="1"/>
  <c r="DJ15" i="7"/>
  <c r="DK15" i="7" s="1"/>
  <c r="CR15" i="7"/>
  <c r="CS15" i="7" s="1"/>
  <c r="F15" i="7"/>
  <c r="G15" i="7" s="1"/>
  <c r="FL15" i="7"/>
  <c r="FM15" i="7" s="1"/>
  <c r="HH15" i="7"/>
  <c r="HI15" i="7" s="1"/>
  <c r="BB15" i="7"/>
  <c r="BC15" i="7" s="1"/>
  <c r="HB15" i="7"/>
  <c r="HC15" i="7" s="1"/>
  <c r="HN15" i="7"/>
  <c r="HO15" i="7" s="1"/>
  <c r="L15" i="7"/>
  <c r="M15" i="7" s="1"/>
  <c r="BZ15" i="7"/>
  <c r="CA15" i="7" s="1"/>
  <c r="X15" i="7"/>
  <c r="Y15" i="7" s="1"/>
  <c r="GD15" i="7"/>
  <c r="GE15" i="7" s="1"/>
  <c r="AD15" i="7"/>
  <c r="AE15" i="7" s="1"/>
  <c r="EN15" i="7"/>
  <c r="EO15" i="7" s="1"/>
  <c r="DD15" i="7"/>
  <c r="DE15" i="7" s="1"/>
  <c r="EZ15" i="7"/>
  <c r="FA15" i="7" s="1"/>
  <c r="CL14" i="7"/>
  <c r="CM14" i="7" s="1"/>
  <c r="IF14" i="7"/>
  <c r="IG14" i="7" s="1"/>
  <c r="DJ14" i="7"/>
  <c r="DK14" i="7" s="1"/>
  <c r="HH14" i="7"/>
  <c r="HI14" i="7" s="1"/>
  <c r="EB14" i="7"/>
  <c r="EC14" i="7" s="1"/>
  <c r="R14" i="7"/>
  <c r="S14" i="7" s="1"/>
  <c r="L14" i="7"/>
  <c r="M14" i="7" s="1"/>
  <c r="X14" i="7"/>
  <c r="Y14" i="7" s="1"/>
  <c r="HZ14" i="7"/>
  <c r="IA14" i="7" s="1"/>
  <c r="F14" i="7"/>
  <c r="G14" i="7" s="1"/>
  <c r="HN14" i="7"/>
  <c r="HO14" i="7" s="1"/>
  <c r="AV14" i="7"/>
  <c r="AW14" i="7" s="1"/>
  <c r="GP14" i="7"/>
  <c r="GQ14" i="7" s="1"/>
  <c r="EH14" i="7"/>
  <c r="EI14" i="7" s="1"/>
  <c r="GV14" i="7"/>
  <c r="GW14" i="7" s="1"/>
  <c r="BH14" i="7"/>
  <c r="BI14" i="7" s="1"/>
  <c r="FR14" i="7"/>
  <c r="FS14" i="7" s="1"/>
  <c r="DP14" i="7"/>
  <c r="DQ14" i="7" s="1"/>
  <c r="HB14" i="7"/>
  <c r="HC14" i="7" s="1"/>
  <c r="FL14" i="7"/>
  <c r="FM14" i="7" s="1"/>
  <c r="CR14" i="7"/>
  <c r="CS14" i="7" s="1"/>
  <c r="ET14" i="7"/>
  <c r="EU14" i="7" s="1"/>
  <c r="HT14" i="7"/>
  <c r="HU14" i="7" s="1"/>
  <c r="DD14" i="7"/>
  <c r="DE14" i="7" s="1"/>
  <c r="CX14" i="7"/>
  <c r="CY14" i="7" s="1"/>
  <c r="AD14" i="7"/>
  <c r="AE14" i="7" s="1"/>
  <c r="GJ14" i="7"/>
  <c r="GK14" i="7" s="1"/>
  <c r="BN14" i="7"/>
  <c r="BO14" i="7" s="1"/>
  <c r="EZ14" i="7"/>
  <c r="FA14" i="7" s="1"/>
  <c r="GD14" i="7"/>
  <c r="GE14" i="7" s="1"/>
  <c r="DV14" i="7"/>
  <c r="DW14" i="7" s="1"/>
  <c r="EN14" i="7"/>
  <c r="EO14" i="7" s="1"/>
  <c r="CF14" i="7"/>
  <c r="CG14" i="7" s="1"/>
  <c r="BZ14" i="7"/>
  <c r="CA14" i="7" s="1"/>
  <c r="BT14" i="7"/>
  <c r="BU14" i="7" s="1"/>
  <c r="FF14" i="7"/>
  <c r="FG14" i="7" s="1"/>
  <c r="BB14" i="7"/>
  <c r="BC14" i="7" s="1"/>
  <c r="CR13" i="7"/>
  <c r="CS13" i="7" s="1"/>
  <c r="DV13" i="7"/>
  <c r="DW13" i="7" s="1"/>
  <c r="GD13" i="7"/>
  <c r="GE13" i="7" s="1"/>
  <c r="EN13" i="7"/>
  <c r="EO13" i="7" s="1"/>
  <c r="BT13" i="7"/>
  <c r="BU13" i="7" s="1"/>
  <c r="GJ13" i="7"/>
  <c r="GK13" i="7" s="1"/>
  <c r="HH13" i="7"/>
  <c r="HI13" i="7" s="1"/>
  <c r="CL13" i="7"/>
  <c r="CM13" i="7" s="1"/>
  <c r="FR13" i="7"/>
  <c r="FS13" i="7" s="1"/>
  <c r="EZ13" i="7"/>
  <c r="FA13" i="7" s="1"/>
  <c r="AD13" i="7"/>
  <c r="AE13" i="7" s="1"/>
  <c r="GP13" i="7"/>
  <c r="GQ13" i="7" s="1"/>
  <c r="CX13" i="7"/>
  <c r="CY13" i="7" s="1"/>
  <c r="BH13" i="7"/>
  <c r="BI13" i="7" s="1"/>
  <c r="X13" i="7"/>
  <c r="Y13" i="7" s="1"/>
  <c r="L13" i="7"/>
  <c r="M13" i="7" s="1"/>
  <c r="R13" i="7"/>
  <c r="S13" i="7" s="1"/>
  <c r="FF13" i="7"/>
  <c r="FG13" i="7" s="1"/>
  <c r="BN13" i="7"/>
  <c r="BO13" i="7" s="1"/>
  <c r="BZ13" i="7"/>
  <c r="CA13" i="7" s="1"/>
  <c r="FL13" i="7"/>
  <c r="FM13" i="7" s="1"/>
  <c r="F13" i="7"/>
  <c r="G13" i="7" s="1"/>
  <c r="DD13" i="7"/>
  <c r="DE13" i="7" s="1"/>
  <c r="CF13" i="7"/>
  <c r="CG13" i="7" s="1"/>
  <c r="AJ13" i="7"/>
  <c r="AK13" i="7" s="1"/>
  <c r="BB13" i="7"/>
  <c r="BC13" i="7" s="1"/>
  <c r="AV13" i="7"/>
  <c r="AW13" i="7" s="1"/>
  <c r="HB13" i="7"/>
  <c r="HC13" i="7" s="1"/>
  <c r="EB13" i="7"/>
  <c r="EC13" i="7" s="1"/>
  <c r="DP13" i="7"/>
  <c r="DQ13" i="7" s="1"/>
  <c r="EH13" i="7"/>
  <c r="EI13" i="7" s="1"/>
  <c r="GV13" i="7"/>
  <c r="GW13" i="7" s="1"/>
  <c r="ET13" i="7"/>
  <c r="EU13" i="7" s="1"/>
  <c r="AP13" i="7"/>
  <c r="AQ13" i="7" s="1"/>
  <c r="DJ13" i="7"/>
  <c r="DK13" i="7" s="1"/>
  <c r="HT11" i="7"/>
  <c r="HU11" i="7" s="1"/>
  <c r="GV12" i="7"/>
  <c r="GW12" i="7" s="1"/>
  <c r="BZ12" i="7"/>
  <c r="CA12" i="7" s="1"/>
  <c r="L12" i="7"/>
  <c r="M12" i="7" s="1"/>
  <c r="AV12" i="7"/>
  <c r="AW12" i="7" s="1"/>
  <c r="FR12" i="7"/>
  <c r="FS12" i="7" s="1"/>
  <c r="GJ11" i="7"/>
  <c r="GK11" i="7" s="1"/>
  <c r="FR10" i="7"/>
  <c r="FS10" i="7" s="1"/>
  <c r="EB10" i="7"/>
  <c r="EC10" i="7" s="1"/>
  <c r="IF10" i="7"/>
  <c r="IG10" i="7" s="1"/>
  <c r="AJ10" i="7"/>
  <c r="AK10" i="7" s="1"/>
  <c r="AP10" i="7"/>
  <c r="AQ10" i="7" s="1"/>
  <c r="EN9" i="7"/>
  <c r="EO9" i="7" s="1"/>
  <c r="HT10" i="7"/>
  <c r="HU10" i="7" s="1"/>
  <c r="HH10" i="7"/>
  <c r="HI10" i="7" s="1"/>
  <c r="HN10" i="7"/>
  <c r="HO10" i="7" s="1"/>
  <c r="DV10" i="7"/>
  <c r="DW10" i="7" s="1"/>
  <c r="HZ10" i="7"/>
  <c r="IA10" i="7" s="1"/>
  <c r="EB9" i="7"/>
  <c r="EC9" i="7" s="1"/>
  <c r="BN9" i="7"/>
  <c r="BO9" i="7" s="1"/>
  <c r="FR8" i="7"/>
  <c r="FS8" i="7" s="1"/>
  <c r="FL8" i="7"/>
  <c r="FM8" i="7" s="1"/>
  <c r="ET8" i="7"/>
  <c r="EU8" i="7" s="1"/>
  <c r="IF8" i="7"/>
  <c r="IG8" i="7" s="1"/>
  <c r="EZ8" i="7"/>
  <c r="FA8" i="7" s="1"/>
  <c r="X8" i="7"/>
  <c r="Y8" i="7" s="1"/>
  <c r="DV8" i="7"/>
  <c r="DW8" i="7" s="1"/>
  <c r="AD8" i="7"/>
  <c r="AE8" i="7" s="1"/>
  <c r="DP8" i="7"/>
  <c r="DQ8" i="7" s="1"/>
  <c r="HT8" i="7"/>
  <c r="HU8" i="7" s="1"/>
  <c r="BB8" i="7"/>
  <c r="BC8" i="7" s="1"/>
  <c r="GV8" i="7"/>
  <c r="GW8" i="7" s="1"/>
  <c r="R8" i="7"/>
  <c r="S8" i="7" s="1"/>
  <c r="HZ8" i="7"/>
  <c r="IA8" i="7" s="1"/>
  <c r="HN8" i="7"/>
  <c r="HO8" i="7" s="1"/>
  <c r="FF8" i="7"/>
  <c r="FG8" i="7" s="1"/>
  <c r="L8" i="7"/>
  <c r="M8" i="7" s="1"/>
  <c r="EH8" i="7"/>
  <c r="EI8" i="7" s="1"/>
  <c r="BH8" i="7"/>
  <c r="BI8" i="7" s="1"/>
  <c r="AJ8" i="7"/>
  <c r="AK8" i="7" s="1"/>
  <c r="BZ8" i="7"/>
  <c r="CA8" i="7" s="1"/>
  <c r="BN8" i="7"/>
  <c r="BO8" i="7" s="1"/>
  <c r="BT8" i="7"/>
  <c r="BU8" i="7" s="1"/>
  <c r="CL8" i="7"/>
  <c r="CM8" i="7" s="1"/>
  <c r="HB8" i="7"/>
  <c r="HC8" i="7" s="1"/>
  <c r="EB8" i="7"/>
  <c r="EC8" i="7" s="1"/>
  <c r="F8" i="7"/>
  <c r="G8" i="7" s="1"/>
  <c r="CX8" i="7"/>
  <c r="CY8" i="7" s="1"/>
  <c r="CR8" i="7"/>
  <c r="CS8" i="7" s="1"/>
  <c r="DJ8" i="7"/>
  <c r="DK8" i="7" s="1"/>
  <c r="HH8" i="7"/>
  <c r="HI8" i="7" s="1"/>
  <c r="CF8" i="7"/>
  <c r="CG8" i="7" s="1"/>
  <c r="DD8" i="7"/>
  <c r="DE8" i="7" s="1"/>
  <c r="EN8" i="7"/>
  <c r="EO8" i="7" s="1"/>
  <c r="AP8" i="7"/>
  <c r="AQ8" i="7" s="1"/>
  <c r="AV8" i="7"/>
  <c r="AW8" i="7" s="1"/>
  <c r="CF7" i="7"/>
  <c r="CG7" i="7" s="1"/>
  <c r="BB7" i="7"/>
  <c r="BC7" i="7" s="1"/>
  <c r="AJ7" i="7"/>
  <c r="AK7" i="7" s="1"/>
  <c r="GV7" i="7"/>
  <c r="GW7" i="7" s="1"/>
  <c r="EB7" i="7"/>
  <c r="EC7" i="7" s="1"/>
  <c r="R7" i="7"/>
  <c r="S7" i="7" s="1"/>
  <c r="IF7" i="7"/>
  <c r="IG7" i="7" s="1"/>
  <c r="CR7" i="7"/>
  <c r="CS7" i="7" s="1"/>
  <c r="DV7" i="7"/>
  <c r="DW7" i="7" s="1"/>
  <c r="EN7" i="7"/>
  <c r="EO7" i="7" s="1"/>
  <c r="HZ7" i="7"/>
  <c r="IA7" i="7" s="1"/>
  <c r="L7" i="7"/>
  <c r="M7" i="7" s="1"/>
  <c r="X7" i="7"/>
  <c r="Y7" i="7" s="1"/>
  <c r="HT7" i="7"/>
  <c r="HU7" i="7" s="1"/>
  <c r="AD7" i="7"/>
  <c r="AE7" i="7" s="1"/>
  <c r="DD7" i="7"/>
  <c r="DE7" i="7" s="1"/>
  <c r="CX7" i="7"/>
  <c r="CY7" i="7" s="1"/>
  <c r="HH7" i="7"/>
  <c r="HI7" i="7" s="1"/>
  <c r="EH7" i="7"/>
  <c r="EI7" i="7" s="1"/>
  <c r="FR7" i="7"/>
  <c r="FS7" i="7" s="1"/>
  <c r="HB7" i="7"/>
  <c r="HC7" i="7" s="1"/>
  <c r="DJ7" i="7"/>
  <c r="DK7" i="7" s="1"/>
  <c r="DP7" i="7"/>
  <c r="DQ7" i="7" s="1"/>
  <c r="HN7" i="7"/>
  <c r="HO7" i="7" s="1"/>
  <c r="GJ7" i="7"/>
  <c r="GK7" i="7" s="1"/>
  <c r="ET7" i="7"/>
  <c r="EU7" i="7" s="1"/>
  <c r="F7" i="7"/>
  <c r="G7" i="7" s="1"/>
  <c r="AP7" i="7"/>
  <c r="AQ7" i="7" s="1"/>
  <c r="L6" i="7"/>
  <c r="M6" i="7" s="1"/>
  <c r="R6" i="7"/>
  <c r="S6" i="7" s="1"/>
  <c r="HB6" i="7"/>
  <c r="HC6" i="7" s="1"/>
  <c r="HH6" i="7"/>
  <c r="HI6" i="7" s="1"/>
  <c r="GP6" i="7"/>
  <c r="GQ6" i="7" s="1"/>
  <c r="IF6" i="7"/>
  <c r="IG6" i="7" s="1"/>
  <c r="HZ6" i="7"/>
  <c r="IA6" i="7" s="1"/>
  <c r="CL6" i="7"/>
  <c r="CM6" i="7" s="1"/>
  <c r="BB6" i="7"/>
  <c r="BC6" i="7" s="1"/>
  <c r="FR6" i="7"/>
  <c r="FS6" i="7" s="1"/>
  <c r="BN6" i="7"/>
  <c r="BO6" i="7" s="1"/>
  <c r="BH6" i="7"/>
  <c r="BI6" i="7" s="1"/>
  <c r="EZ6" i="7"/>
  <c r="FA6" i="7" s="1"/>
  <c r="FL6" i="7"/>
  <c r="FM6" i="7" s="1"/>
  <c r="BZ6" i="7"/>
  <c r="CA6" i="7" s="1"/>
  <c r="X6" i="7"/>
  <c r="Y6" i="7" s="1"/>
  <c r="CF6" i="7"/>
  <c r="CG6" i="7" s="1"/>
  <c r="HN6" i="7"/>
  <c r="HO6" i="7" s="1"/>
  <c r="F6" i="7"/>
  <c r="G6" i="7" s="1"/>
  <c r="GV6" i="7"/>
  <c r="GW6" i="7" s="1"/>
  <c r="AD6" i="7"/>
  <c r="AE6" i="7" s="1"/>
  <c r="DP6" i="7"/>
  <c r="DQ6" i="7" s="1"/>
  <c r="GJ6" i="7"/>
  <c r="GK6" i="7" s="1"/>
  <c r="AV6" i="7"/>
  <c r="AW6" i="7" s="1"/>
  <c r="BT6" i="7"/>
  <c r="BU6" i="7" s="1"/>
  <c r="GD6" i="7"/>
  <c r="GE6" i="7" s="1"/>
  <c r="FF6" i="7"/>
  <c r="FG6" i="7" s="1"/>
  <c r="HT6" i="7"/>
  <c r="HU6" i="7" s="1"/>
  <c r="EZ5" i="7"/>
  <c r="FA5" i="7" s="1"/>
  <c r="FF5" i="7"/>
  <c r="FG5" i="7" s="1"/>
  <c r="F5" i="7"/>
  <c r="G5" i="7" s="1"/>
  <c r="CX5" i="7"/>
  <c r="CY5" i="7" s="1"/>
  <c r="DJ5" i="7"/>
  <c r="DK5" i="7" s="1"/>
  <c r="HB5" i="7"/>
  <c r="HC5" i="7" s="1"/>
  <c r="HH5" i="7"/>
  <c r="HI5" i="7" s="1"/>
  <c r="DP5" i="7"/>
  <c r="DQ5" i="7" s="1"/>
  <c r="FL5" i="7"/>
  <c r="FM5" i="7" s="1"/>
  <c r="ET5" i="7"/>
  <c r="EU5" i="7" s="1"/>
  <c r="GJ5" i="7"/>
  <c r="GK5" i="7" s="1"/>
  <c r="EB5" i="7"/>
  <c r="EC5" i="7" s="1"/>
  <c r="EN5" i="7"/>
  <c r="EO5" i="7" s="1"/>
  <c r="R5" i="7"/>
  <c r="S5" i="7" s="1"/>
  <c r="BB5" i="7"/>
  <c r="BC5" i="7" s="1"/>
  <c r="CR5" i="7"/>
  <c r="CS5" i="7" s="1"/>
  <c r="X5" i="7"/>
  <c r="Y5" i="7" s="1"/>
  <c r="EH5" i="7"/>
  <c r="EI5" i="7" s="1"/>
  <c r="DV5" i="7"/>
  <c r="DW5" i="7" s="1"/>
  <c r="GD5" i="7"/>
  <c r="GE5" i="7" s="1"/>
  <c r="AD5" i="7"/>
  <c r="AE5" i="7" s="1"/>
  <c r="L5" i="7"/>
  <c r="M5" i="7" s="1"/>
  <c r="DJ49" i="7"/>
  <c r="DK49" i="7" s="1"/>
  <c r="EH29" i="7"/>
  <c r="EI29" i="7" s="1"/>
  <c r="BH42" i="7"/>
  <c r="BI42" i="7" s="1"/>
  <c r="GD29" i="7"/>
  <c r="GE29" i="7" s="1"/>
  <c r="IF29" i="7"/>
  <c r="IG29" i="7" s="1"/>
  <c r="CL18" i="7"/>
  <c r="CM18" i="7" s="1"/>
  <c r="BT52" i="7"/>
  <c r="BU52" i="7" s="1"/>
  <c r="BT37" i="7"/>
  <c r="BU37" i="7" s="1"/>
  <c r="DP49" i="7"/>
  <c r="DQ49" i="7" s="1"/>
  <c r="CR37" i="7"/>
  <c r="CS37" i="7" s="1"/>
  <c r="DD55" i="7"/>
  <c r="DE55" i="7" s="1"/>
  <c r="DD44" i="7"/>
  <c r="DE44" i="7" s="1"/>
  <c r="DD42" i="7"/>
  <c r="DE42" i="7" s="1"/>
  <c r="DD6" i="7"/>
  <c r="DE6" i="7" s="1"/>
  <c r="DD19" i="7"/>
  <c r="DE19" i="7" s="1"/>
  <c r="DD48" i="7"/>
  <c r="DE48" i="7" s="1"/>
  <c r="DD37" i="7"/>
  <c r="DE37" i="7" s="1"/>
  <c r="DD26" i="7"/>
  <c r="DE26" i="7" s="1"/>
  <c r="DD40" i="7"/>
  <c r="DE40" i="7" s="1"/>
  <c r="DD47" i="7"/>
  <c r="DE47" i="7" s="1"/>
  <c r="DD54" i="7"/>
  <c r="DE54" i="7" s="1"/>
  <c r="DD24" i="7"/>
  <c r="DE24" i="7" s="1"/>
  <c r="DD28" i="7"/>
  <c r="DE28" i="7" s="1"/>
  <c r="DD43" i="7"/>
  <c r="DE43" i="7" s="1"/>
  <c r="DD36" i="7"/>
  <c r="DE36" i="7" s="1"/>
  <c r="DD31" i="7"/>
  <c r="DE31" i="7" s="1"/>
  <c r="DD11" i="7"/>
  <c r="DE11" i="7" s="1"/>
  <c r="DD17" i="7"/>
  <c r="DE17" i="7" s="1"/>
  <c r="DD49" i="7"/>
  <c r="DE49" i="7" s="1"/>
  <c r="DD29" i="7"/>
  <c r="DE29" i="7" s="1"/>
  <c r="DD32" i="7"/>
  <c r="DE32" i="7" s="1"/>
  <c r="DD27" i="7"/>
  <c r="DE27" i="7" s="1"/>
  <c r="DD12" i="7"/>
  <c r="DE12" i="7" s="1"/>
  <c r="DD9" i="7"/>
  <c r="DE9" i="7" s="1"/>
  <c r="DD34" i="7"/>
  <c r="DE34" i="7" s="1"/>
  <c r="DD20" i="7"/>
  <c r="DE20" i="7" s="1"/>
  <c r="DD21" i="7"/>
  <c r="DE21" i="7" s="1"/>
  <c r="DD53" i="7"/>
  <c r="DE53" i="7" s="1"/>
  <c r="DD33" i="7"/>
  <c r="DE33" i="7" s="1"/>
  <c r="GP12" i="7"/>
  <c r="GQ12" i="7" s="1"/>
  <c r="GP26" i="7"/>
  <c r="GQ26" i="7" s="1"/>
  <c r="GP36" i="7"/>
  <c r="GQ36" i="7" s="1"/>
  <c r="GP49" i="7"/>
  <c r="GQ49" i="7" s="1"/>
  <c r="GP7" i="7"/>
  <c r="GQ7" i="7" s="1"/>
  <c r="GP9" i="7"/>
  <c r="GQ9" i="7" s="1"/>
  <c r="GP10" i="7"/>
  <c r="GQ10" i="7" s="1"/>
  <c r="GP28" i="7"/>
  <c r="GQ28" i="7" s="1"/>
  <c r="GP21" i="7"/>
  <c r="GQ21" i="7" s="1"/>
  <c r="GP43" i="7"/>
  <c r="GQ43" i="7" s="1"/>
  <c r="GP55" i="7"/>
  <c r="GQ55" i="7" s="1"/>
  <c r="GP22" i="7"/>
  <c r="GQ22" i="7" s="1"/>
  <c r="GP35" i="7"/>
  <c r="GQ35" i="7" s="1"/>
  <c r="GP37" i="7"/>
  <c r="GQ37" i="7" s="1"/>
  <c r="GP60" i="7"/>
  <c r="GQ60" i="7" s="1"/>
  <c r="GP42" i="7"/>
  <c r="GQ42" i="7" s="1"/>
  <c r="GP19" i="7"/>
  <c r="GQ19" i="7" s="1"/>
  <c r="GP44" i="7"/>
  <c r="GQ44" i="7" s="1"/>
  <c r="GP8" i="7"/>
  <c r="GQ8" i="7" s="1"/>
  <c r="GP62" i="7"/>
  <c r="GQ62" i="7" s="1"/>
  <c r="GP61" i="7"/>
  <c r="GQ61" i="7" s="1"/>
  <c r="GP18" i="7"/>
  <c r="GQ18" i="7" s="1"/>
  <c r="GP34" i="7"/>
  <c r="GQ34" i="7" s="1"/>
  <c r="GP31" i="7"/>
  <c r="GQ31" i="7" s="1"/>
  <c r="GP45" i="7"/>
  <c r="GQ45" i="7" s="1"/>
  <c r="GV29" i="7"/>
  <c r="GW29" i="7" s="1"/>
  <c r="GV19" i="7"/>
  <c r="GW19" i="7" s="1"/>
  <c r="GV24" i="7"/>
  <c r="GW24" i="7" s="1"/>
  <c r="GV37" i="7"/>
  <c r="GW37" i="7" s="1"/>
  <c r="GV36" i="7"/>
  <c r="GW36" i="7" s="1"/>
  <c r="GV49" i="7"/>
  <c r="GW49" i="7" s="1"/>
  <c r="GV10" i="7"/>
  <c r="GW10" i="7" s="1"/>
  <c r="GV50" i="7"/>
  <c r="GW50" i="7" s="1"/>
  <c r="GV9" i="7"/>
  <c r="GW9" i="7" s="1"/>
  <c r="GV51" i="7"/>
  <c r="GW51" i="7" s="1"/>
  <c r="GV34" i="7"/>
  <c r="GW34" i="7" s="1"/>
  <c r="GV44" i="7"/>
  <c r="GW44" i="7" s="1"/>
  <c r="GV26" i="7"/>
  <c r="GW26" i="7" s="1"/>
  <c r="GV55" i="7"/>
  <c r="GW55" i="7" s="1"/>
  <c r="GV27" i="7"/>
  <c r="GW27" i="7" s="1"/>
  <c r="GV11" i="7"/>
  <c r="GW11" i="7" s="1"/>
  <c r="GV45" i="7"/>
  <c r="GW45" i="7" s="1"/>
  <c r="GV52" i="7"/>
  <c r="GW52" i="7" s="1"/>
  <c r="GV21" i="7"/>
  <c r="GW21" i="7" s="1"/>
  <c r="GV28" i="7"/>
  <c r="GW28" i="7" s="1"/>
  <c r="EH55" i="7"/>
  <c r="EI55" i="7" s="1"/>
  <c r="DJ27" i="7"/>
  <c r="DK27" i="7" s="1"/>
  <c r="F38" i="7"/>
  <c r="G38" i="7" s="1"/>
  <c r="EH36" i="7"/>
  <c r="EI36" i="7" s="1"/>
  <c r="CL19" i="7"/>
  <c r="CM19" i="7" s="1"/>
  <c r="GJ10" i="7"/>
  <c r="GK10" i="7" s="1"/>
  <c r="HB17" i="7"/>
  <c r="HC17" i="7" s="1"/>
  <c r="DJ53" i="7"/>
  <c r="DK53" i="7" s="1"/>
  <c r="HB28" i="7"/>
  <c r="HC28" i="7" s="1"/>
  <c r="R28" i="7"/>
  <c r="S28" i="7" s="1"/>
  <c r="HH31" i="7"/>
  <c r="HI31" i="7" s="1"/>
  <c r="HZ37" i="7"/>
  <c r="IA37" i="7" s="1"/>
  <c r="F11" i="7"/>
  <c r="G11" i="7" s="1"/>
  <c r="AP26" i="7"/>
  <c r="AQ26" i="7" s="1"/>
  <c r="AJ55" i="7"/>
  <c r="AK55" i="7" s="1"/>
  <c r="DD51" i="7"/>
  <c r="DE51" i="7" s="1"/>
  <c r="AV52" i="7"/>
  <c r="AW52" i="7" s="1"/>
  <c r="CF51" i="7"/>
  <c r="CG51" i="7" s="1"/>
  <c r="DP22" i="7"/>
  <c r="DQ22" i="7" s="1"/>
  <c r="EZ43" i="7"/>
  <c r="FA43" i="7" s="1"/>
  <c r="EZ28" i="7"/>
  <c r="FA28" i="7" s="1"/>
  <c r="AD34" i="7"/>
  <c r="AE34" i="7" s="1"/>
  <c r="F42" i="7"/>
  <c r="G42" i="7" s="1"/>
  <c r="AV23" i="7"/>
  <c r="AW23" i="7" s="1"/>
  <c r="GD49" i="7"/>
  <c r="GE49" i="7" s="1"/>
  <c r="GD45" i="7"/>
  <c r="GE45" i="7" s="1"/>
  <c r="CR11" i="7"/>
  <c r="CS11" i="7" s="1"/>
  <c r="HZ12" i="7"/>
  <c r="IA12" i="7" s="1"/>
  <c r="R9" i="7"/>
  <c r="S9" i="7" s="1"/>
  <c r="BB53" i="7"/>
  <c r="BC53" i="7" s="1"/>
  <c r="IF48" i="7"/>
  <c r="IG48" i="7" s="1"/>
  <c r="GV38" i="7"/>
  <c r="GW38" i="7" s="1"/>
  <c r="EB44" i="7"/>
  <c r="EC44" i="7" s="1"/>
  <c r="FL54" i="7"/>
  <c r="FM54" i="7" s="1"/>
  <c r="CX38" i="7"/>
  <c r="CY38" i="7" s="1"/>
  <c r="DD38" i="7"/>
  <c r="DE38" i="7" s="1"/>
  <c r="HN53" i="7"/>
  <c r="HO53" i="7" s="1"/>
  <c r="BH18" i="7"/>
  <c r="BI18" i="7" s="1"/>
  <c r="AJ34" i="7"/>
  <c r="AK34" i="7" s="1"/>
  <c r="BH54" i="7"/>
  <c r="BI54" i="7" s="1"/>
  <c r="HH48" i="7"/>
  <c r="HI48" i="7" s="1"/>
  <c r="GP23" i="7"/>
  <c r="GQ23" i="7" s="1"/>
  <c r="AJ27" i="7"/>
  <c r="AK27" i="7" s="1"/>
  <c r="L54" i="7"/>
  <c r="M54" i="7" s="1"/>
  <c r="CL29" i="7"/>
  <c r="CM29" i="7" s="1"/>
  <c r="BT56" i="7"/>
  <c r="BU56" i="7" s="1"/>
  <c r="BH59" i="7"/>
  <c r="BI59" i="7" s="1"/>
  <c r="BT21" i="7"/>
  <c r="BU21" i="7" s="1"/>
  <c r="FL53" i="7"/>
  <c r="FM53" i="7" s="1"/>
  <c r="CF27" i="7"/>
  <c r="CG27" i="7" s="1"/>
  <c r="CR45" i="7"/>
  <c r="CS45" i="7" s="1"/>
  <c r="BH26" i="7"/>
  <c r="BI26" i="7" s="1"/>
  <c r="GP51" i="7"/>
  <c r="GQ51" i="7" s="1"/>
  <c r="BB29" i="7"/>
  <c r="BC29" i="7" s="1"/>
  <c r="DV27" i="7"/>
  <c r="DW27" i="7" s="1"/>
  <c r="AP51" i="7"/>
  <c r="AQ51" i="7" s="1"/>
  <c r="R11" i="7"/>
  <c r="S11" i="7" s="1"/>
  <c r="F44" i="7"/>
  <c r="G44" i="7" s="1"/>
  <c r="BT48" i="7"/>
  <c r="BU48" i="7" s="1"/>
  <c r="BB9" i="7"/>
  <c r="BC9" i="7" s="1"/>
  <c r="CF21" i="7"/>
  <c r="CG21" i="7" s="1"/>
  <c r="DP44" i="7"/>
  <c r="DQ44" i="7" s="1"/>
  <c r="BH37" i="7"/>
  <c r="BI37" i="7" s="1"/>
  <c r="GP47" i="7"/>
  <c r="GQ47" i="7" s="1"/>
  <c r="EN47" i="7"/>
  <c r="EO47" i="7" s="1"/>
  <c r="HH22" i="7"/>
  <c r="HI22" i="7" s="1"/>
  <c r="BH48" i="7"/>
  <c r="BI48" i="7" s="1"/>
  <c r="DJ22" i="7"/>
  <c r="DK22" i="7" s="1"/>
  <c r="DJ44" i="7"/>
  <c r="DK44" i="7" s="1"/>
  <c r="DJ19" i="7"/>
  <c r="DK19" i="7" s="1"/>
  <c r="DJ42" i="7"/>
  <c r="DK42" i="7" s="1"/>
  <c r="DJ37" i="7"/>
  <c r="DK37" i="7" s="1"/>
  <c r="DJ25" i="7"/>
  <c r="DK25" i="7" s="1"/>
  <c r="DJ45" i="7"/>
  <c r="DK45" i="7" s="1"/>
  <c r="DJ40" i="7"/>
  <c r="DK40" i="7" s="1"/>
  <c r="DJ26" i="7"/>
  <c r="DK26" i="7" s="1"/>
  <c r="DJ18" i="7"/>
  <c r="DK18" i="7" s="1"/>
  <c r="DJ55" i="7"/>
  <c r="DK55" i="7" s="1"/>
  <c r="DJ47" i="7"/>
  <c r="DK47" i="7" s="1"/>
  <c r="DJ24" i="7"/>
  <c r="DK24" i="7" s="1"/>
  <c r="CF62" i="7"/>
  <c r="CG62" i="7" s="1"/>
  <c r="CF31" i="7"/>
  <c r="CG31" i="7" s="1"/>
  <c r="GV47" i="7"/>
  <c r="GW47" i="7" s="1"/>
  <c r="BH24" i="7"/>
  <c r="BI24" i="7" s="1"/>
  <c r="GP54" i="7"/>
  <c r="GQ54" i="7" s="1"/>
  <c r="EN18" i="7"/>
  <c r="EO18" i="7" s="1"/>
  <c r="CR43" i="7"/>
  <c r="CS43" i="7" s="1"/>
  <c r="DD18" i="7"/>
  <c r="DE18" i="7" s="1"/>
  <c r="BT33" i="7"/>
  <c r="BU33" i="7" s="1"/>
  <c r="BT9" i="7"/>
  <c r="BU9" i="7" s="1"/>
  <c r="BT15" i="7"/>
  <c r="BU15" i="7" s="1"/>
  <c r="BT34" i="7"/>
  <c r="BU34" i="7" s="1"/>
  <c r="BT43" i="7"/>
  <c r="BU43" i="7" s="1"/>
  <c r="BT24" i="7"/>
  <c r="BU24" i="7" s="1"/>
  <c r="BT22" i="7"/>
  <c r="BU22" i="7" s="1"/>
  <c r="BT58" i="7"/>
  <c r="BU58" i="7" s="1"/>
  <c r="BT38" i="7"/>
  <c r="BU38" i="7" s="1"/>
  <c r="BT51" i="7"/>
  <c r="BU51" i="7" s="1"/>
  <c r="BT42" i="7"/>
  <c r="BU42" i="7" s="1"/>
  <c r="BT55" i="7"/>
  <c r="BU55" i="7" s="1"/>
  <c r="BT31" i="7"/>
  <c r="BU31" i="7" s="1"/>
  <c r="BT7" i="7"/>
  <c r="BU7" i="7" s="1"/>
  <c r="BT5" i="7"/>
  <c r="BU5" i="7" s="1"/>
  <c r="BT23" i="7"/>
  <c r="BU23" i="7" s="1"/>
  <c r="BT28" i="7"/>
  <c r="BU28" i="7" s="1"/>
  <c r="BT27" i="7"/>
  <c r="BU27" i="7" s="1"/>
  <c r="BT29" i="7"/>
  <c r="BU29" i="7" s="1"/>
  <c r="BT30" i="7"/>
  <c r="BU30" i="7" s="1"/>
  <c r="BT18" i="7"/>
  <c r="BU18" i="7" s="1"/>
  <c r="BT16" i="7"/>
  <c r="BU16" i="7" s="1"/>
  <c r="BT11" i="7"/>
  <c r="BU11" i="7" s="1"/>
  <c r="IF45" i="7"/>
  <c r="IG45" i="7" s="1"/>
  <c r="IF38" i="7"/>
  <c r="IG38" i="7" s="1"/>
  <c r="IF28" i="7"/>
  <c r="IG28" i="7" s="1"/>
  <c r="IF18" i="7"/>
  <c r="IG18" i="7" s="1"/>
  <c r="IF46" i="7"/>
  <c r="IG46" i="7" s="1"/>
  <c r="IF26" i="7"/>
  <c r="IG26" i="7" s="1"/>
  <c r="IF37" i="7"/>
  <c r="IG37" i="7" s="1"/>
  <c r="IF57" i="7"/>
  <c r="IG57" i="7" s="1"/>
  <c r="IF24" i="7"/>
  <c r="IG24" i="7" s="1"/>
  <c r="IF19" i="7"/>
  <c r="IG19" i="7" s="1"/>
  <c r="IF54" i="7"/>
  <c r="IG54" i="7" s="1"/>
  <c r="IF55" i="7"/>
  <c r="IG55" i="7" s="1"/>
  <c r="IF42" i="7"/>
  <c r="IG42" i="7" s="1"/>
  <c r="IF53" i="7"/>
  <c r="IG53" i="7" s="1"/>
  <c r="IF12" i="7"/>
  <c r="IG12" i="7" s="1"/>
  <c r="IF25" i="7"/>
  <c r="IG25" i="7" s="1"/>
  <c r="IF11" i="7"/>
  <c r="IG11" i="7" s="1"/>
  <c r="IF51" i="7"/>
  <c r="IG51" i="7" s="1"/>
  <c r="IF47" i="7"/>
  <c r="IG47" i="7" s="1"/>
  <c r="IF31" i="7"/>
  <c r="IG31" i="7" s="1"/>
  <c r="IF39" i="7"/>
  <c r="IG39" i="7" s="1"/>
  <c r="IF43" i="7"/>
  <c r="IG43" i="7" s="1"/>
  <c r="IF44" i="7"/>
  <c r="IG44" i="7" s="1"/>
  <c r="EH28" i="7"/>
  <c r="EI28" i="7" s="1"/>
  <c r="GD24" i="7"/>
  <c r="GE24" i="7" s="1"/>
  <c r="EZ36" i="7"/>
  <c r="FA36" i="7" s="1"/>
  <c r="EZ10" i="7"/>
  <c r="FA10" i="7" s="1"/>
  <c r="EZ27" i="7"/>
  <c r="FA27" i="7" s="1"/>
  <c r="EZ21" i="7"/>
  <c r="FA21" i="7" s="1"/>
  <c r="EZ12" i="7"/>
  <c r="FA12" i="7" s="1"/>
  <c r="EZ24" i="7"/>
  <c r="FA24" i="7" s="1"/>
  <c r="EZ44" i="7"/>
  <c r="FA44" i="7" s="1"/>
  <c r="EZ9" i="7"/>
  <c r="FA9" i="7" s="1"/>
  <c r="EZ37" i="7"/>
  <c r="FA37" i="7" s="1"/>
  <c r="EZ7" i="7"/>
  <c r="FA7" i="7" s="1"/>
  <c r="EZ52" i="7"/>
  <c r="FA52" i="7" s="1"/>
  <c r="EZ31" i="7"/>
  <c r="FA31" i="7" s="1"/>
  <c r="EZ55" i="7"/>
  <c r="FA55" i="7" s="1"/>
  <c r="HH55" i="7"/>
  <c r="HI55" i="7" s="1"/>
  <c r="HB52" i="7"/>
  <c r="HC52" i="7" s="1"/>
  <c r="HB49" i="7"/>
  <c r="HC49" i="7" s="1"/>
  <c r="HB42" i="7"/>
  <c r="HC42" i="7" s="1"/>
  <c r="HB18" i="7"/>
  <c r="HC18" i="7" s="1"/>
  <c r="HB34" i="7"/>
  <c r="HC34" i="7" s="1"/>
  <c r="HB19" i="7"/>
  <c r="HC19" i="7" s="1"/>
  <c r="HB27" i="7"/>
  <c r="HC27" i="7" s="1"/>
  <c r="HB37" i="7"/>
  <c r="HC37" i="7" s="1"/>
  <c r="HB26" i="7"/>
  <c r="HC26" i="7" s="1"/>
  <c r="HB33" i="7"/>
  <c r="HC33" i="7" s="1"/>
  <c r="HB21" i="7"/>
  <c r="HC21" i="7" s="1"/>
  <c r="HB55" i="7"/>
  <c r="HC55" i="7" s="1"/>
  <c r="HB38" i="7"/>
  <c r="HC38" i="7" s="1"/>
  <c r="HB54" i="7"/>
  <c r="HC54" i="7" s="1"/>
  <c r="CL24" i="7"/>
  <c r="CM24" i="7" s="1"/>
  <c r="CL15" i="7"/>
  <c r="CM15" i="7" s="1"/>
  <c r="EZ47" i="7"/>
  <c r="FA47" i="7" s="1"/>
  <c r="ET49" i="7"/>
  <c r="EU49" i="7" s="1"/>
  <c r="ET12" i="7"/>
  <c r="EU12" i="7" s="1"/>
  <c r="ET31" i="7"/>
  <c r="EU31" i="7" s="1"/>
  <c r="ET6" i="7"/>
  <c r="EU6" i="7" s="1"/>
  <c r="ET51" i="7"/>
  <c r="EU51" i="7" s="1"/>
  <c r="ET42" i="7"/>
  <c r="EU42" i="7" s="1"/>
  <c r="ET26" i="7"/>
  <c r="EU26" i="7" s="1"/>
  <c r="ET18" i="7"/>
  <c r="EU18" i="7" s="1"/>
  <c r="ET36" i="7"/>
  <c r="EU36" i="7" s="1"/>
  <c r="ET34" i="7"/>
  <c r="EU34" i="7" s="1"/>
  <c r="ET19" i="7"/>
  <c r="EU19" i="7" s="1"/>
  <c r="ET20" i="7"/>
  <c r="EU20" i="7" s="1"/>
  <c r="ET22" i="7"/>
  <c r="EU22" i="7" s="1"/>
  <c r="ET33" i="7"/>
  <c r="EU33" i="7" s="1"/>
  <c r="ET27" i="7"/>
  <c r="EU27" i="7" s="1"/>
  <c r="FR34" i="7"/>
  <c r="FS34" i="7" s="1"/>
  <c r="FR55" i="7"/>
  <c r="FS55" i="7" s="1"/>
  <c r="FR26" i="7"/>
  <c r="FS26" i="7" s="1"/>
  <c r="FR33" i="7"/>
  <c r="FS33" i="7" s="1"/>
  <c r="FR54" i="7"/>
  <c r="FS54" i="7" s="1"/>
  <c r="FR48" i="7"/>
  <c r="FS48" i="7" s="1"/>
  <c r="FR42" i="7"/>
  <c r="FS42" i="7" s="1"/>
  <c r="FR24" i="7"/>
  <c r="FS24" i="7" s="1"/>
  <c r="FR27" i="7"/>
  <c r="FS27" i="7" s="1"/>
  <c r="FR9" i="7"/>
  <c r="FS9" i="7" s="1"/>
  <c r="FR45" i="7"/>
  <c r="FS45" i="7" s="1"/>
  <c r="FR44" i="7"/>
  <c r="FS44" i="7" s="1"/>
  <c r="CL55" i="7"/>
  <c r="CM55" i="7" s="1"/>
  <c r="DJ21" i="7"/>
  <c r="DK21" i="7" s="1"/>
  <c r="BZ51" i="7"/>
  <c r="CA51" i="7" s="1"/>
  <c r="CL5" i="7"/>
  <c r="CM5" i="7" s="1"/>
  <c r="EH27" i="7"/>
  <c r="EI27" i="7" s="1"/>
  <c r="EH6" i="7"/>
  <c r="EI6" i="7" s="1"/>
  <c r="GJ51" i="7"/>
  <c r="GK51" i="7" s="1"/>
  <c r="DJ9" i="7"/>
  <c r="DK9" i="7" s="1"/>
  <c r="HB11" i="7"/>
  <c r="HC11" i="7" s="1"/>
  <c r="HH21" i="7"/>
  <c r="HI21" i="7" s="1"/>
  <c r="HH18" i="7"/>
  <c r="HI18" i="7" s="1"/>
  <c r="EH32" i="7"/>
  <c r="EI32" i="7" s="1"/>
  <c r="GJ62" i="7"/>
  <c r="GK62" i="7" s="1"/>
  <c r="FR43" i="7"/>
  <c r="FS43" i="7" s="1"/>
  <c r="HH47" i="7"/>
  <c r="HI47" i="7" s="1"/>
  <c r="DV28" i="7"/>
  <c r="DW28" i="7" s="1"/>
  <c r="BZ56" i="7"/>
  <c r="CA56" i="7" s="1"/>
  <c r="HN31" i="7"/>
  <c r="HO31" i="7" s="1"/>
  <c r="R24" i="7"/>
  <c r="S24" i="7" s="1"/>
  <c r="AJ21" i="7"/>
  <c r="AK21" i="7" s="1"/>
  <c r="BB49" i="7"/>
  <c r="BC49" i="7" s="1"/>
  <c r="ET32" i="7"/>
  <c r="EU32" i="7" s="1"/>
  <c r="ET47" i="7"/>
  <c r="EU47" i="7" s="1"/>
  <c r="BH19" i="7"/>
  <c r="BI19" i="7" s="1"/>
  <c r="EB11" i="7"/>
  <c r="EC11" i="7" s="1"/>
  <c r="GD27" i="7"/>
  <c r="GE27" i="7" s="1"/>
  <c r="EZ51" i="7"/>
  <c r="FA51" i="7" s="1"/>
  <c r="F53" i="7"/>
  <c r="G53" i="7" s="1"/>
  <c r="AD22" i="7"/>
  <c r="AE22" i="7" s="1"/>
  <c r="R19" i="7"/>
  <c r="S19" i="7" s="1"/>
  <c r="AV50" i="7"/>
  <c r="AW50" i="7" s="1"/>
  <c r="GD23" i="7"/>
  <c r="GE23" i="7" s="1"/>
  <c r="GD9" i="7"/>
  <c r="GE9" i="7" s="1"/>
  <c r="HZ38" i="7"/>
  <c r="IA38" i="7" s="1"/>
  <c r="EH9" i="7"/>
  <c r="EI9" i="7" s="1"/>
  <c r="X29" i="7"/>
  <c r="Y29" i="7" s="1"/>
  <c r="BZ42" i="7"/>
  <c r="CA42" i="7" s="1"/>
  <c r="FF34" i="7"/>
  <c r="FG34" i="7" s="1"/>
  <c r="BT12" i="7"/>
  <c r="BU12" i="7" s="1"/>
  <c r="EN32" i="7"/>
  <c r="EO32" i="7" s="1"/>
  <c r="AJ9" i="7"/>
  <c r="AK9" i="7" s="1"/>
  <c r="HN27" i="7"/>
  <c r="HO27" i="7" s="1"/>
  <c r="BT62" i="7"/>
  <c r="BU62" i="7" s="1"/>
  <c r="HB10" i="7"/>
  <c r="HC10" i="7" s="1"/>
  <c r="CF16" i="7"/>
  <c r="CG16" i="7" s="1"/>
  <c r="BZ55" i="7"/>
  <c r="CA55" i="7" s="1"/>
  <c r="BH47" i="7"/>
  <c r="BI47" i="7" s="1"/>
  <c r="HT19" i="7"/>
  <c r="HU19" i="7" s="1"/>
  <c r="EN48" i="7"/>
  <c r="EO48" i="7" s="1"/>
  <c r="CR31" i="7"/>
  <c r="CS31" i="7" s="1"/>
  <c r="DD25" i="7"/>
  <c r="DE25" i="7" s="1"/>
  <c r="CL28" i="7"/>
  <c r="CM28" i="7" s="1"/>
  <c r="BH31" i="7"/>
  <c r="BI31" i="7" s="1"/>
  <c r="GD36" i="7"/>
  <c r="GE36" i="7" s="1"/>
  <c r="DP37" i="7"/>
  <c r="DQ37" i="7" s="1"/>
  <c r="DP29" i="7"/>
  <c r="DQ29" i="7" s="1"/>
  <c r="DP9" i="7"/>
  <c r="DQ9" i="7" s="1"/>
  <c r="DP43" i="7"/>
  <c r="DQ43" i="7" s="1"/>
  <c r="DP47" i="7"/>
  <c r="DQ47" i="7" s="1"/>
  <c r="DP24" i="7"/>
  <c r="DQ24" i="7" s="1"/>
  <c r="DP12" i="7"/>
  <c r="DQ12" i="7" s="1"/>
  <c r="DP38" i="7"/>
  <c r="DQ38" i="7" s="1"/>
  <c r="DP20" i="7"/>
  <c r="DQ20" i="7" s="1"/>
  <c r="DP18" i="7"/>
  <c r="DQ18" i="7" s="1"/>
  <c r="DP31" i="7"/>
  <c r="DQ31" i="7" s="1"/>
  <c r="DP51" i="7"/>
  <c r="DQ51" i="7" s="1"/>
  <c r="DP25" i="7"/>
  <c r="DQ25" i="7" s="1"/>
  <c r="DP45" i="7"/>
  <c r="DQ45" i="7" s="1"/>
  <c r="DP17" i="7"/>
  <c r="DQ17" i="7" s="1"/>
  <c r="DP26" i="7"/>
  <c r="DQ26" i="7" s="1"/>
  <c r="DP33" i="7"/>
  <c r="DQ33" i="7" s="1"/>
  <c r="DP21" i="7"/>
  <c r="DQ21" i="7" s="1"/>
  <c r="R55" i="7"/>
  <c r="S55" i="7" s="1"/>
  <c r="R43" i="7"/>
  <c r="S43" i="7" s="1"/>
  <c r="R34" i="7"/>
  <c r="S34" i="7" s="1"/>
  <c r="R31" i="7"/>
  <c r="S31" i="7" s="1"/>
  <c r="R29" i="7"/>
  <c r="S29" i="7" s="1"/>
  <c r="R38" i="7"/>
  <c r="S38" i="7" s="1"/>
  <c r="R22" i="7"/>
  <c r="S22" i="7" s="1"/>
  <c r="R27" i="7"/>
  <c r="S27" i="7" s="1"/>
  <c r="R45" i="7"/>
  <c r="S45" i="7" s="1"/>
  <c r="R42" i="7"/>
  <c r="S42" i="7" s="1"/>
  <c r="R47" i="7"/>
  <c r="S47" i="7" s="1"/>
  <c r="DP54" i="7"/>
  <c r="DQ54" i="7" s="1"/>
  <c r="DP53" i="7"/>
  <c r="DQ53" i="7" s="1"/>
  <c r="BN42" i="7"/>
  <c r="BO42" i="7" s="1"/>
  <c r="BN49" i="7"/>
  <c r="BO49" i="7" s="1"/>
  <c r="BN31" i="7"/>
  <c r="BO31" i="7" s="1"/>
  <c r="BN24" i="7"/>
  <c r="BO24" i="7" s="1"/>
  <c r="BN18" i="7"/>
  <c r="BO18" i="7" s="1"/>
  <c r="BN44" i="7"/>
  <c r="BO44" i="7" s="1"/>
  <c r="BN47" i="7"/>
  <c r="BO47" i="7" s="1"/>
  <c r="BN7" i="7"/>
  <c r="BO7" i="7" s="1"/>
  <c r="BN15" i="7"/>
  <c r="BO15" i="7" s="1"/>
  <c r="BN58" i="7"/>
  <c r="BO58" i="7" s="1"/>
  <c r="BN28" i="7"/>
  <c r="BO28" i="7" s="1"/>
  <c r="BN33" i="7"/>
  <c r="BO33" i="7" s="1"/>
  <c r="BN27" i="7"/>
  <c r="BO27" i="7" s="1"/>
  <c r="BN50" i="7"/>
  <c r="BO50" i="7" s="1"/>
  <c r="BN5" i="7"/>
  <c r="BO5" i="7" s="1"/>
  <c r="BN45" i="7"/>
  <c r="BO45" i="7" s="1"/>
  <c r="BN10" i="7"/>
  <c r="BO10" i="7" s="1"/>
  <c r="BN30" i="7"/>
  <c r="BO30" i="7" s="1"/>
  <c r="BN34" i="7"/>
  <c r="BO34" i="7" s="1"/>
  <c r="BN25" i="7"/>
  <c r="BO25" i="7" s="1"/>
  <c r="BN37" i="7"/>
  <c r="BO37" i="7" s="1"/>
  <c r="BN11" i="7"/>
  <c r="BO11" i="7" s="1"/>
  <c r="BN26" i="7"/>
  <c r="BO26" i="7" s="1"/>
  <c r="BN21" i="7"/>
  <c r="BO21" i="7" s="1"/>
  <c r="BN40" i="7"/>
  <c r="BO40" i="7" s="1"/>
  <c r="BN55" i="7"/>
  <c r="BO55" i="7" s="1"/>
  <c r="BN56" i="7"/>
  <c r="BO56" i="7" s="1"/>
  <c r="BN19" i="7"/>
  <c r="BO19" i="7" s="1"/>
  <c r="BN52" i="7"/>
  <c r="BO52" i="7" s="1"/>
  <c r="BN12" i="7"/>
  <c r="BO12" i="7" s="1"/>
  <c r="BN48" i="7"/>
  <c r="BO48" i="7" s="1"/>
  <c r="BN29" i="7"/>
  <c r="BO29" i="7" s="1"/>
  <c r="BN62" i="7"/>
  <c r="BO62" i="7" s="1"/>
  <c r="BN22" i="7"/>
  <c r="BO22" i="7" s="1"/>
  <c r="BN43" i="7"/>
  <c r="BO43" i="7" s="1"/>
  <c r="BN23" i="7"/>
  <c r="BO23" i="7" s="1"/>
  <c r="BN38" i="7"/>
  <c r="BO38" i="7" s="1"/>
  <c r="BN16" i="7"/>
  <c r="BO16" i="7" s="1"/>
  <c r="R18" i="7"/>
  <c r="S18" i="7" s="1"/>
  <c r="R51" i="7"/>
  <c r="S51" i="7" s="1"/>
  <c r="DJ28" i="7"/>
  <c r="DK28" i="7" s="1"/>
  <c r="CL11" i="7"/>
  <c r="CM11" i="7" s="1"/>
  <c r="EZ18" i="7"/>
  <c r="FA18" i="7" s="1"/>
  <c r="HH52" i="7"/>
  <c r="HI52" i="7" s="1"/>
  <c r="GJ9" i="7"/>
  <c r="GK9" i="7" s="1"/>
  <c r="GJ27" i="7"/>
  <c r="GK27" i="7" s="1"/>
  <c r="HH38" i="7"/>
  <c r="HI38" i="7" s="1"/>
  <c r="BB44" i="7"/>
  <c r="BC44" i="7" s="1"/>
  <c r="BB54" i="7"/>
  <c r="BC54" i="7" s="1"/>
  <c r="HH34" i="7"/>
  <c r="HI34" i="7" s="1"/>
  <c r="CL52" i="7"/>
  <c r="CM52" i="7" s="1"/>
  <c r="EH38" i="7"/>
  <c r="EI38" i="7" s="1"/>
  <c r="CL25" i="7"/>
  <c r="CM25" i="7" s="1"/>
  <c r="CL30" i="7"/>
  <c r="CM30" i="7" s="1"/>
  <c r="GV42" i="7"/>
  <c r="GW42" i="7" s="1"/>
  <c r="AV16" i="7"/>
  <c r="AW16" i="7" s="1"/>
  <c r="EH47" i="7"/>
  <c r="EI47" i="7" s="1"/>
  <c r="AP54" i="7"/>
  <c r="AQ54" i="7" s="1"/>
  <c r="AJ44" i="7"/>
  <c r="AK44" i="7" s="1"/>
  <c r="DV47" i="7"/>
  <c r="DW47" i="7" s="1"/>
  <c r="ET38" i="7"/>
  <c r="EU38" i="7" s="1"/>
  <c r="ET17" i="7"/>
  <c r="EU17" i="7" s="1"/>
  <c r="BB19" i="7"/>
  <c r="BC19" i="7" s="1"/>
  <c r="HT21" i="7"/>
  <c r="HU21" i="7" s="1"/>
  <c r="IF36" i="7"/>
  <c r="IG36" i="7" s="1"/>
  <c r="FL7" i="7"/>
  <c r="FM7" i="7" s="1"/>
  <c r="EZ54" i="7"/>
  <c r="FA54" i="7" s="1"/>
  <c r="AD24" i="7"/>
  <c r="AE24" i="7" s="1"/>
  <c r="F36" i="7"/>
  <c r="G36" i="7" s="1"/>
  <c r="AV47" i="7"/>
  <c r="AW47" i="7" s="1"/>
  <c r="BT19" i="7"/>
  <c r="BU19" i="7" s="1"/>
  <c r="HZ42" i="7"/>
  <c r="IA42" i="7" s="1"/>
  <c r="BH43" i="7"/>
  <c r="BI43" i="7" s="1"/>
  <c r="AP55" i="7"/>
  <c r="AQ55" i="7" s="1"/>
  <c r="BZ16" i="7"/>
  <c r="CA16" i="7" s="1"/>
  <c r="FF10" i="7"/>
  <c r="FG10" i="7" s="1"/>
  <c r="GP48" i="7"/>
  <c r="GQ48" i="7" s="1"/>
  <c r="AV56" i="7"/>
  <c r="AW56" i="7" s="1"/>
  <c r="X12" i="7"/>
  <c r="Y12" i="7" s="1"/>
  <c r="CF18" i="7"/>
  <c r="CG18" i="7" s="1"/>
  <c r="BT50" i="7"/>
  <c r="BU50" i="7" s="1"/>
  <c r="AD38" i="7"/>
  <c r="AE38" i="7" s="1"/>
  <c r="CF11" i="7"/>
  <c r="CG11" i="7" s="1"/>
  <c r="DP36" i="7"/>
  <c r="DQ36" i="7" s="1"/>
  <c r="HT36" i="7"/>
  <c r="HU36" i="7" s="1"/>
  <c r="EN54" i="7"/>
  <c r="EO54" i="7" s="1"/>
  <c r="FL55" i="7"/>
  <c r="FM55" i="7" s="1"/>
  <c r="X43" i="7"/>
  <c r="Y43" i="7" s="1"/>
  <c r="BH44" i="7"/>
  <c r="BI44" i="7" s="1"/>
  <c r="BH52" i="7"/>
  <c r="BI52" i="7" s="1"/>
  <c r="BH51" i="7"/>
  <c r="BI51" i="7" s="1"/>
  <c r="BH7" i="7"/>
  <c r="BI7" i="7" s="1"/>
  <c r="BH56" i="7"/>
  <c r="BI56" i="7" s="1"/>
  <c r="BH55" i="7"/>
  <c r="BI55" i="7" s="1"/>
  <c r="BH34" i="7"/>
  <c r="BI34" i="7" s="1"/>
  <c r="BH22" i="7"/>
  <c r="BI22" i="7" s="1"/>
  <c r="BH62" i="7"/>
  <c r="BI62" i="7" s="1"/>
  <c r="BH40" i="7"/>
  <c r="BI40" i="7" s="1"/>
  <c r="BH45" i="7"/>
  <c r="BI45" i="7" s="1"/>
  <c r="BH38" i="7"/>
  <c r="BI38" i="7" s="1"/>
  <c r="BH11" i="7"/>
  <c r="BI11" i="7" s="1"/>
  <c r="BH16" i="7"/>
  <c r="BI16" i="7" s="1"/>
  <c r="BH5" i="7"/>
  <c r="BI5" i="7" s="1"/>
  <c r="BH15" i="7"/>
  <c r="BI15" i="7" s="1"/>
  <c r="BH29" i="7"/>
  <c r="BI29" i="7" s="1"/>
  <c r="BH58" i="7"/>
  <c r="BI58" i="7" s="1"/>
  <c r="BH21" i="7"/>
  <c r="BI21" i="7" s="1"/>
  <c r="BH12" i="7"/>
  <c r="BI12" i="7" s="1"/>
  <c r="BH53" i="7"/>
  <c r="BI53" i="7" s="1"/>
  <c r="BH9" i="7"/>
  <c r="BI9" i="7" s="1"/>
  <c r="BH10" i="7"/>
  <c r="BI10" i="7" s="1"/>
  <c r="BH23" i="7"/>
  <c r="BI23" i="7" s="1"/>
  <c r="BH30" i="7"/>
  <c r="BI30" i="7" s="1"/>
  <c r="BH25" i="7"/>
  <c r="BI25" i="7" s="1"/>
  <c r="EH51" i="7"/>
  <c r="EI51" i="7" s="1"/>
  <c r="EH42" i="7"/>
  <c r="EI42" i="7" s="1"/>
  <c r="EH54" i="7"/>
  <c r="EI54" i="7" s="1"/>
  <c r="EH40" i="7"/>
  <c r="EI40" i="7" s="1"/>
  <c r="EH48" i="7"/>
  <c r="EI48" i="7" s="1"/>
  <c r="EH33" i="7"/>
  <c r="EI33" i="7" s="1"/>
  <c r="EH26" i="7"/>
  <c r="EI26" i="7" s="1"/>
  <c r="EH18" i="7"/>
  <c r="EI18" i="7" s="1"/>
  <c r="EH43" i="7"/>
  <c r="EI43" i="7" s="1"/>
  <c r="BT25" i="7"/>
  <c r="BU25" i="7" s="1"/>
  <c r="GD22" i="7"/>
  <c r="GE22" i="7" s="1"/>
  <c r="GD8" i="7"/>
  <c r="GE8" i="7" s="1"/>
  <c r="GD11" i="7"/>
  <c r="GE11" i="7" s="1"/>
  <c r="GD33" i="7"/>
  <c r="GE33" i="7" s="1"/>
  <c r="GD35" i="7"/>
  <c r="GE35" i="7" s="1"/>
  <c r="GD48" i="7"/>
  <c r="GE48" i="7" s="1"/>
  <c r="GD43" i="7"/>
  <c r="GE43" i="7" s="1"/>
  <c r="GD31" i="7"/>
  <c r="GE31" i="7" s="1"/>
  <c r="GD28" i="7"/>
  <c r="GE28" i="7" s="1"/>
  <c r="GD54" i="7"/>
  <c r="GE54" i="7" s="1"/>
  <c r="GD19" i="7"/>
  <c r="GE19" i="7" s="1"/>
  <c r="GD21" i="7"/>
  <c r="GE21" i="7" s="1"/>
  <c r="GD10" i="7"/>
  <c r="GE10" i="7" s="1"/>
  <c r="GD38" i="7"/>
  <c r="GE38" i="7" s="1"/>
  <c r="GD18" i="7"/>
  <c r="GE18" i="7" s="1"/>
  <c r="GD12" i="7"/>
  <c r="GE12" i="7" s="1"/>
  <c r="DJ32" i="7"/>
  <c r="DK32" i="7" s="1"/>
  <c r="EH31" i="7"/>
  <c r="EI31" i="7" s="1"/>
  <c r="DJ10" i="7"/>
  <c r="DK10" i="7" s="1"/>
  <c r="GD51" i="7"/>
  <c r="GE51" i="7" s="1"/>
  <c r="DV21" i="7"/>
  <c r="DW21" i="7" s="1"/>
  <c r="DV42" i="7"/>
  <c r="DW42" i="7" s="1"/>
  <c r="DV51" i="7"/>
  <c r="DW51" i="7" s="1"/>
  <c r="DV6" i="7"/>
  <c r="DW6" i="7" s="1"/>
  <c r="DV17" i="7"/>
  <c r="DW17" i="7" s="1"/>
  <c r="DV34" i="7"/>
  <c r="DW34" i="7" s="1"/>
  <c r="DV38" i="7"/>
  <c r="DW38" i="7" s="1"/>
  <c r="DV31" i="7"/>
  <c r="DW31" i="7" s="1"/>
  <c r="DV53" i="7"/>
  <c r="DW53" i="7" s="1"/>
  <c r="DV49" i="7"/>
  <c r="DW49" i="7" s="1"/>
  <c r="DV54" i="7"/>
  <c r="DW54" i="7" s="1"/>
  <c r="DV12" i="7"/>
  <c r="DW12" i="7" s="1"/>
  <c r="DV43" i="7"/>
  <c r="DW43" i="7" s="1"/>
  <c r="DV33" i="7"/>
  <c r="DW33" i="7" s="1"/>
  <c r="DV32" i="7"/>
  <c r="DW32" i="7" s="1"/>
  <c r="DV9" i="7"/>
  <c r="DW9" i="7" s="1"/>
  <c r="DV40" i="7"/>
  <c r="DW40" i="7" s="1"/>
  <c r="DV20" i="7"/>
  <c r="DW20" i="7" s="1"/>
  <c r="DV48" i="7"/>
  <c r="DW48" i="7" s="1"/>
  <c r="DV25" i="7"/>
  <c r="DW25" i="7" s="1"/>
  <c r="DV29" i="7"/>
  <c r="DW29" i="7" s="1"/>
  <c r="DV55" i="7"/>
  <c r="DW55" i="7" s="1"/>
  <c r="DV19" i="7"/>
  <c r="DW19" i="7" s="1"/>
  <c r="DV44" i="7"/>
  <c r="DW44" i="7" s="1"/>
  <c r="DV26" i="7"/>
  <c r="DW26" i="7" s="1"/>
  <c r="DV11" i="7"/>
  <c r="DW11" i="7" s="1"/>
  <c r="DV45" i="7"/>
  <c r="DW45" i="7" s="1"/>
  <c r="DV22" i="7"/>
  <c r="DW22" i="7" s="1"/>
  <c r="HB50" i="7"/>
  <c r="HC50" i="7" s="1"/>
  <c r="EH12" i="7"/>
  <c r="EI12" i="7" s="1"/>
  <c r="BT44" i="7"/>
  <c r="BU44" i="7" s="1"/>
  <c r="EZ48" i="7"/>
  <c r="FA48" i="7" s="1"/>
  <c r="GD44" i="7"/>
  <c r="GE44" i="7" s="1"/>
  <c r="BH33" i="7"/>
  <c r="BI33" i="7" s="1"/>
  <c r="HN19" i="7"/>
  <c r="HO19" i="7" s="1"/>
  <c r="HN9" i="7"/>
  <c r="HO9" i="7" s="1"/>
  <c r="HN38" i="7"/>
  <c r="HO38" i="7" s="1"/>
  <c r="HN25" i="7"/>
  <c r="HO25" i="7" s="1"/>
  <c r="HN33" i="7"/>
  <c r="HO33" i="7" s="1"/>
  <c r="HN44" i="7"/>
  <c r="HO44" i="7" s="1"/>
  <c r="HN13" i="7"/>
  <c r="HO13" i="7" s="1"/>
  <c r="HN5" i="7"/>
  <c r="HO5" i="7" s="1"/>
  <c r="HN29" i="7"/>
  <c r="HO29" i="7" s="1"/>
  <c r="HN47" i="7"/>
  <c r="HO47" i="7" s="1"/>
  <c r="HN21" i="7"/>
  <c r="HO21" i="7" s="1"/>
  <c r="HN26" i="7"/>
  <c r="HO26" i="7" s="1"/>
  <c r="HN42" i="7"/>
  <c r="HO42" i="7" s="1"/>
  <c r="HN54" i="7"/>
  <c r="HO54" i="7" s="1"/>
  <c r="HN43" i="7"/>
  <c r="HO43" i="7" s="1"/>
  <c r="HN46" i="7"/>
  <c r="HO46" i="7" s="1"/>
  <c r="HN12" i="7"/>
  <c r="HO12" i="7" s="1"/>
  <c r="HN45" i="7"/>
  <c r="HO45" i="7" s="1"/>
  <c r="HN18" i="7"/>
  <c r="HO18" i="7" s="1"/>
  <c r="HN48" i="7"/>
  <c r="HO48" i="7" s="1"/>
  <c r="GJ29" i="7"/>
  <c r="GK29" i="7" s="1"/>
  <c r="GJ43" i="7"/>
  <c r="GK43" i="7" s="1"/>
  <c r="GJ21" i="7"/>
  <c r="GK21" i="7" s="1"/>
  <c r="GJ49" i="7"/>
  <c r="GK49" i="7" s="1"/>
  <c r="GJ52" i="7"/>
  <c r="GK52" i="7" s="1"/>
  <c r="GJ47" i="7"/>
  <c r="GK47" i="7" s="1"/>
  <c r="GJ45" i="7"/>
  <c r="GK45" i="7" s="1"/>
  <c r="GJ35" i="7"/>
  <c r="GK35" i="7" s="1"/>
  <c r="GJ12" i="7"/>
  <c r="GK12" i="7" s="1"/>
  <c r="GJ33" i="7"/>
  <c r="GK33" i="7" s="1"/>
  <c r="GJ26" i="7"/>
  <c r="GK26" i="7" s="1"/>
  <c r="GJ42" i="7"/>
  <c r="GK42" i="7" s="1"/>
  <c r="DJ43" i="7"/>
  <c r="DK43" i="7" s="1"/>
  <c r="R48" i="7"/>
  <c r="S48" i="7" s="1"/>
  <c r="F27" i="7"/>
  <c r="G27" i="7" s="1"/>
  <c r="EH44" i="7"/>
  <c r="EI44" i="7" s="1"/>
  <c r="DJ54" i="7"/>
  <c r="DK54" i="7" s="1"/>
  <c r="HB44" i="7"/>
  <c r="HC44" i="7" s="1"/>
  <c r="R12" i="7"/>
  <c r="S12" i="7" s="1"/>
  <c r="EH22" i="7"/>
  <c r="EI22" i="7" s="1"/>
  <c r="EH25" i="7"/>
  <c r="EI25" i="7" s="1"/>
  <c r="GJ53" i="7"/>
  <c r="GK53" i="7" s="1"/>
  <c r="GJ31" i="7"/>
  <c r="GK31" i="7" s="1"/>
  <c r="DD45" i="7"/>
  <c r="DE45" i="7" s="1"/>
  <c r="BB52" i="7"/>
  <c r="BC52" i="7" s="1"/>
  <c r="EZ26" i="7"/>
  <c r="FA26" i="7" s="1"/>
  <c r="F48" i="7"/>
  <c r="G48" i="7" s="1"/>
  <c r="AJ40" i="7"/>
  <c r="AK40" i="7" s="1"/>
  <c r="EN55" i="7"/>
  <c r="EO55" i="7" s="1"/>
  <c r="ET21" i="7"/>
  <c r="EU21" i="7" s="1"/>
  <c r="ET9" i="7"/>
  <c r="EU9" i="7" s="1"/>
  <c r="IF21" i="7"/>
  <c r="IG21" i="7" s="1"/>
  <c r="EN38" i="7"/>
  <c r="EO38" i="7" s="1"/>
  <c r="GV48" i="7"/>
  <c r="GW48" i="7" s="1"/>
  <c r="DP42" i="7"/>
  <c r="DQ42" i="7" s="1"/>
  <c r="EZ35" i="7"/>
  <c r="FA35" i="7" s="1"/>
  <c r="AD19" i="7"/>
  <c r="AE19" i="7" s="1"/>
  <c r="BZ62" i="7"/>
  <c r="CA62" i="7" s="1"/>
  <c r="AV34" i="7"/>
  <c r="AW34" i="7" s="1"/>
  <c r="GD60" i="7"/>
  <c r="GE60" i="7" s="1"/>
  <c r="IN60" i="7" s="1"/>
  <c r="AV38" i="7"/>
  <c r="AW38" i="7" s="1"/>
  <c r="HZ9" i="7"/>
  <c r="IA9" i="7" s="1"/>
  <c r="IF13" i="7"/>
  <c r="IG13" i="7" s="1"/>
  <c r="BZ58" i="7"/>
  <c r="CA58" i="7" s="1"/>
  <c r="FF55" i="7"/>
  <c r="FG55" i="7" s="1"/>
  <c r="FR28" i="7"/>
  <c r="FS28" i="7" s="1"/>
  <c r="AV33" i="7"/>
  <c r="AW33" i="7" s="1"/>
  <c r="BZ21" i="7"/>
  <c r="CA21" i="7" s="1"/>
  <c r="EH53" i="7"/>
  <c r="EI53" i="7" s="1"/>
  <c r="HN51" i="7"/>
  <c r="HO51" i="7" s="1"/>
  <c r="BT53" i="7"/>
  <c r="BU53" i="7" s="1"/>
  <c r="DJ36" i="7"/>
  <c r="DK36" i="7" s="1"/>
  <c r="CF12" i="7"/>
  <c r="CG12" i="7" s="1"/>
  <c r="DP40" i="7"/>
  <c r="DQ40" i="7" s="1"/>
  <c r="BH49" i="7"/>
  <c r="BI49" i="7" s="1"/>
  <c r="HT54" i="7"/>
  <c r="HU54" i="7" s="1"/>
  <c r="HN37" i="7"/>
  <c r="HO37" i="7" s="1"/>
  <c r="X38" i="7"/>
  <c r="Y38" i="7" s="1"/>
  <c r="HH12" i="7"/>
  <c r="HI12" i="7" s="1"/>
  <c r="HH37" i="7"/>
  <c r="HI37" i="7" s="1"/>
  <c r="HH29" i="7"/>
  <c r="HI29" i="7" s="1"/>
  <c r="HH26" i="7"/>
  <c r="HI26" i="7" s="1"/>
  <c r="HH17" i="7"/>
  <c r="HI17" i="7" s="1"/>
  <c r="HH44" i="7"/>
  <c r="HI44" i="7" s="1"/>
  <c r="HH51" i="7"/>
  <c r="HI51" i="7" s="1"/>
  <c r="HH27" i="7"/>
  <c r="HI27" i="7" s="1"/>
  <c r="HH54" i="7"/>
  <c r="HI54" i="7" s="1"/>
  <c r="HH35" i="7"/>
  <c r="HI35" i="7" s="1"/>
  <c r="CL40" i="7"/>
  <c r="CM40" i="7" s="1"/>
  <c r="GD61" i="7"/>
  <c r="GE61" i="7" s="1"/>
  <c r="IN61" i="7" s="1"/>
  <c r="CL56" i="7"/>
  <c r="CM56" i="7" s="1"/>
  <c r="GD37" i="7"/>
  <c r="GE37" i="7" s="1"/>
  <c r="F18" i="7"/>
  <c r="G18" i="7" s="1"/>
  <c r="AP27" i="7"/>
  <c r="AQ27" i="7" s="1"/>
  <c r="AP44" i="7"/>
  <c r="AQ44" i="7" s="1"/>
  <c r="AP42" i="7"/>
  <c r="AQ42" i="7" s="1"/>
  <c r="AP14" i="7"/>
  <c r="AQ14" i="7" s="1"/>
  <c r="AP38" i="7"/>
  <c r="AQ38" i="7" s="1"/>
  <c r="AP49" i="7"/>
  <c r="AQ49" i="7" s="1"/>
  <c r="AP29" i="7"/>
  <c r="AQ29" i="7" s="1"/>
  <c r="AP34" i="7"/>
  <c r="AQ34" i="7" s="1"/>
  <c r="AP43" i="7"/>
  <c r="AQ43" i="7" s="1"/>
  <c r="AP58" i="7"/>
  <c r="AQ58" i="7" s="1"/>
  <c r="AP48" i="7"/>
  <c r="AQ48" i="7" s="1"/>
  <c r="AP36" i="7"/>
  <c r="AQ36" i="7" s="1"/>
  <c r="AP28" i="7"/>
  <c r="AQ28" i="7" s="1"/>
  <c r="AP52" i="7"/>
  <c r="AQ52" i="7" s="1"/>
  <c r="AP6" i="7"/>
  <c r="AQ6" i="7" s="1"/>
  <c r="AP31" i="7"/>
  <c r="AQ31" i="7" s="1"/>
  <c r="AP33" i="7"/>
  <c r="AQ33" i="7" s="1"/>
  <c r="AP18" i="7"/>
  <c r="AQ18" i="7" s="1"/>
  <c r="AP5" i="7"/>
  <c r="AQ5" i="7" s="1"/>
  <c r="AP40" i="7"/>
  <c r="AQ40" i="7" s="1"/>
  <c r="AP11" i="7"/>
  <c r="AQ11" i="7" s="1"/>
  <c r="AP53" i="7"/>
  <c r="AQ53" i="7" s="1"/>
  <c r="AP47" i="7"/>
  <c r="AQ47" i="7" s="1"/>
  <c r="EH20" i="7"/>
  <c r="EI20" i="7" s="1"/>
  <c r="EB31" i="7"/>
  <c r="EC31" i="7" s="1"/>
  <c r="EB20" i="7"/>
  <c r="EC20" i="7" s="1"/>
  <c r="EB36" i="7"/>
  <c r="EC36" i="7" s="1"/>
  <c r="EB24" i="7"/>
  <c r="EC24" i="7" s="1"/>
  <c r="EB28" i="7"/>
  <c r="EC28" i="7" s="1"/>
  <c r="EB54" i="7"/>
  <c r="EC54" i="7" s="1"/>
  <c r="EB17" i="7"/>
  <c r="EC17" i="7" s="1"/>
  <c r="EB22" i="7"/>
  <c r="EC22" i="7" s="1"/>
  <c r="EB38" i="7"/>
  <c r="EC38" i="7" s="1"/>
  <c r="EB33" i="7"/>
  <c r="EC33" i="7" s="1"/>
  <c r="EB51" i="7"/>
  <c r="EC51" i="7" s="1"/>
  <c r="EB42" i="7"/>
  <c r="EC42" i="7" s="1"/>
  <c r="EB12" i="7"/>
  <c r="EC12" i="7" s="1"/>
  <c r="EB25" i="7"/>
  <c r="EC25" i="7" s="1"/>
  <c r="EB37" i="7"/>
  <c r="EC37" i="7" s="1"/>
  <c r="EB18" i="7"/>
  <c r="EC18" i="7" s="1"/>
  <c r="EB26" i="7"/>
  <c r="EC26" i="7" s="1"/>
  <c r="EB55" i="7"/>
  <c r="EC55" i="7" s="1"/>
  <c r="EB47" i="7"/>
  <c r="EC47" i="7" s="1"/>
  <c r="EB6" i="7"/>
  <c r="EC6" i="7" s="1"/>
  <c r="CF42" i="7"/>
  <c r="CG42" i="7" s="1"/>
  <c r="CF15" i="7"/>
  <c r="CG15" i="7" s="1"/>
  <c r="CF23" i="7"/>
  <c r="CG23" i="7" s="1"/>
  <c r="CF43" i="7"/>
  <c r="CG43" i="7" s="1"/>
  <c r="CF25" i="7"/>
  <c r="CG25" i="7" s="1"/>
  <c r="CF5" i="7"/>
  <c r="CG5" i="7" s="1"/>
  <c r="CF59" i="7"/>
  <c r="CG59" i="7" s="1"/>
  <c r="CF53" i="7"/>
  <c r="CG53" i="7" s="1"/>
  <c r="CF26" i="7"/>
  <c r="CG26" i="7" s="1"/>
  <c r="CF40" i="7"/>
  <c r="CG40" i="7" s="1"/>
  <c r="CF30" i="7"/>
  <c r="CG30" i="7" s="1"/>
  <c r="CF54" i="7"/>
  <c r="CG54" i="7" s="1"/>
  <c r="CF34" i="7"/>
  <c r="CG34" i="7" s="1"/>
  <c r="CF29" i="7"/>
  <c r="CG29" i="7" s="1"/>
  <c r="CF55" i="7"/>
  <c r="CG55" i="7" s="1"/>
  <c r="CF45" i="7"/>
  <c r="CG45" i="7" s="1"/>
  <c r="CF38" i="7"/>
  <c r="CG38" i="7" s="1"/>
  <c r="CF10" i="7"/>
  <c r="CG10" i="7" s="1"/>
  <c r="CF56" i="7"/>
  <c r="CG56" i="7" s="1"/>
  <c r="CF49" i="7"/>
  <c r="CG49" i="7" s="1"/>
  <c r="CF19" i="7"/>
  <c r="CG19" i="7" s="1"/>
  <c r="CF37" i="7"/>
  <c r="CG37" i="7" s="1"/>
  <c r="CF50" i="7"/>
  <c r="CG50" i="7" s="1"/>
  <c r="CF24" i="7"/>
  <c r="CG24" i="7" s="1"/>
  <c r="CF9" i="7"/>
  <c r="CG9" i="7" s="1"/>
  <c r="CF28" i="7"/>
  <c r="CG28" i="7" s="1"/>
  <c r="CF33" i="7"/>
  <c r="CG33" i="7" s="1"/>
  <c r="CF47" i="7"/>
  <c r="CG47" i="7" s="1"/>
  <c r="FR5" i="7"/>
  <c r="FS5" i="7" s="1"/>
  <c r="HB48" i="7"/>
  <c r="HC48" i="7" s="1"/>
  <c r="HB12" i="7"/>
  <c r="HC12" i="7" s="1"/>
  <c r="DP55" i="7"/>
  <c r="DQ55" i="7" s="1"/>
  <c r="EH19" i="7"/>
  <c r="EI19" i="7" s="1"/>
  <c r="CL58" i="7"/>
  <c r="CM58" i="7" s="1"/>
  <c r="GJ19" i="7"/>
  <c r="GK19" i="7" s="1"/>
  <c r="DJ29" i="7"/>
  <c r="DK29" i="7" s="1"/>
  <c r="BB16" i="7"/>
  <c r="BC16" i="7" s="1"/>
  <c r="CX37" i="7"/>
  <c r="CY37" i="7" s="1"/>
  <c r="BT54" i="7"/>
  <c r="BU54" i="7" s="1"/>
  <c r="BT36" i="7"/>
  <c r="BU36" i="7" s="1"/>
  <c r="DD10" i="7"/>
  <c r="DE10" i="7" s="1"/>
  <c r="X45" i="7"/>
  <c r="Y45" i="7" s="1"/>
  <c r="ET48" i="7"/>
  <c r="EU48" i="7" s="1"/>
  <c r="DP27" i="7"/>
  <c r="DQ27" i="7" s="1"/>
  <c r="HT53" i="7"/>
  <c r="HU53" i="7" s="1"/>
  <c r="HZ22" i="7"/>
  <c r="IA22" i="7" s="1"/>
  <c r="EZ11" i="7"/>
  <c r="FA11" i="7" s="1"/>
  <c r="EB40" i="7"/>
  <c r="EC40" i="7" s="1"/>
  <c r="AV26" i="7"/>
  <c r="AW26" i="7" s="1"/>
  <c r="GD34" i="7"/>
  <c r="GE34" i="7" s="1"/>
  <c r="CL43" i="7"/>
  <c r="CM43" i="7" s="1"/>
  <c r="HZ48" i="7"/>
  <c r="IA48" i="7" s="1"/>
  <c r="BZ22" i="7"/>
  <c r="CA22" i="7" s="1"/>
  <c r="BT40" i="7"/>
  <c r="BU40" i="7" s="1"/>
  <c r="BZ37" i="7"/>
  <c r="CA37" i="7" s="1"/>
  <c r="EB45" i="7"/>
  <c r="EC45" i="7" s="1"/>
  <c r="HN24" i="7"/>
  <c r="HO24" i="7" s="1"/>
  <c r="GP27" i="7"/>
  <c r="GQ27" i="7" s="1"/>
  <c r="IF49" i="7"/>
  <c r="IG49" i="7" s="1"/>
  <c r="HN57" i="7"/>
  <c r="HO57" i="7" s="1"/>
  <c r="BT45" i="7"/>
  <c r="BU45" i="7" s="1"/>
  <c r="GV18" i="7"/>
  <c r="GW18" i="7" s="1"/>
  <c r="CF22" i="7"/>
  <c r="CG22" i="7" s="1"/>
  <c r="DP28" i="7"/>
  <c r="DQ28" i="7" s="1"/>
  <c r="GP11" i="7"/>
  <c r="GQ11" i="7" s="1"/>
  <c r="HZ21" i="7"/>
  <c r="IA21" i="7" s="1"/>
  <c r="DJ12" i="7"/>
  <c r="DK12" i="7" s="1"/>
  <c r="BT47" i="7"/>
  <c r="BU47" i="7" s="1"/>
  <c r="DJ48" i="7"/>
  <c r="DK48" i="7" s="1"/>
  <c r="IF5" i="7"/>
  <c r="IG5" i="7" s="1"/>
  <c r="HH49" i="7"/>
  <c r="HI49" i="7" s="1"/>
  <c r="HH19" i="7"/>
  <c r="HI19" i="7" s="1"/>
  <c r="CR22" i="7"/>
  <c r="CS22" i="7" s="1"/>
  <c r="CR55" i="7"/>
  <c r="CS55" i="7" s="1"/>
  <c r="CR6" i="7"/>
  <c r="CS6" i="7" s="1"/>
  <c r="CR40" i="7"/>
  <c r="CS40" i="7" s="1"/>
  <c r="CR47" i="7"/>
  <c r="CS47" i="7" s="1"/>
  <c r="CR29" i="7"/>
  <c r="CS29" i="7" s="1"/>
  <c r="CR53" i="7"/>
  <c r="CS53" i="7" s="1"/>
  <c r="CR44" i="7"/>
  <c r="CS44" i="7" s="1"/>
  <c r="CR54" i="7"/>
  <c r="CS54" i="7" s="1"/>
  <c r="CR9" i="7"/>
  <c r="CS9" i="7" s="1"/>
  <c r="CR49" i="7"/>
  <c r="CS49" i="7" s="1"/>
  <c r="CR51" i="7"/>
  <c r="CS51" i="7" s="1"/>
  <c r="CR20" i="7"/>
  <c r="CS20" i="7" s="1"/>
  <c r="CR34" i="7"/>
  <c r="CS34" i="7" s="1"/>
  <c r="CR19" i="7"/>
  <c r="CS19" i="7" s="1"/>
  <c r="CR28" i="7"/>
  <c r="CS28" i="7" s="1"/>
  <c r="CR17" i="7"/>
  <c r="CS17" i="7" s="1"/>
  <c r="CR12" i="7"/>
  <c r="CS12" i="7" s="1"/>
  <c r="CR27" i="7"/>
  <c r="CS27" i="7" s="1"/>
  <c r="CR26" i="7"/>
  <c r="CS26" i="7" s="1"/>
  <c r="CR38" i="7"/>
  <c r="CS38" i="7" s="1"/>
  <c r="CR18" i="7"/>
  <c r="CS18" i="7" s="1"/>
  <c r="CR10" i="7"/>
  <c r="CS10" i="7" s="1"/>
  <c r="CR48" i="7"/>
  <c r="CS48" i="7" s="1"/>
  <c r="CR25" i="7"/>
  <c r="CS25" i="7" s="1"/>
  <c r="DP34" i="7"/>
  <c r="DQ34" i="7" s="1"/>
  <c r="R21" i="7"/>
  <c r="S21" i="7" s="1"/>
  <c r="EZ38" i="7"/>
  <c r="FA38" i="7" s="1"/>
  <c r="CL54" i="7"/>
  <c r="CM54" i="7" s="1"/>
  <c r="EH24" i="7"/>
  <c r="EI24" i="7" s="1"/>
  <c r="CL10" i="7"/>
  <c r="CM10" i="7" s="1"/>
  <c r="R54" i="7"/>
  <c r="S54" i="7" s="1"/>
  <c r="GV43" i="7"/>
  <c r="GW43" i="7" s="1"/>
  <c r="AD31" i="7"/>
  <c r="AE31" i="7" s="1"/>
  <c r="AD11" i="7"/>
  <c r="AE11" i="7" s="1"/>
  <c r="AD9" i="7"/>
  <c r="AE9" i="7" s="1"/>
  <c r="AD47" i="7"/>
  <c r="AE47" i="7" s="1"/>
  <c r="AD10" i="7"/>
  <c r="AE10" i="7" s="1"/>
  <c r="AD55" i="7"/>
  <c r="AE55" i="7" s="1"/>
  <c r="AD54" i="7"/>
  <c r="AE54" i="7" s="1"/>
  <c r="AD42" i="7"/>
  <c r="AE42" i="7" s="1"/>
  <c r="AD33" i="7"/>
  <c r="AE33" i="7" s="1"/>
  <c r="AD51" i="7"/>
  <c r="AE51" i="7" s="1"/>
  <c r="AD27" i="7"/>
  <c r="AE27" i="7" s="1"/>
  <c r="AD21" i="7"/>
  <c r="AE21" i="7" s="1"/>
  <c r="AD48" i="7"/>
  <c r="AE48" i="7" s="1"/>
  <c r="AD28" i="7"/>
  <c r="AE28" i="7" s="1"/>
  <c r="EN53" i="7"/>
  <c r="EO53" i="7" s="1"/>
  <c r="EN45" i="7"/>
  <c r="EO45" i="7" s="1"/>
  <c r="EN20" i="7"/>
  <c r="EO20" i="7" s="1"/>
  <c r="EN51" i="7"/>
  <c r="EO51" i="7" s="1"/>
  <c r="EN29" i="7"/>
  <c r="EO29" i="7" s="1"/>
  <c r="EN21" i="7"/>
  <c r="EO21" i="7" s="1"/>
  <c r="EN10" i="7"/>
  <c r="EO10" i="7" s="1"/>
  <c r="EN24" i="7"/>
  <c r="EO24" i="7" s="1"/>
  <c r="EN34" i="7"/>
  <c r="EO34" i="7" s="1"/>
  <c r="EN28" i="7"/>
  <c r="EO28" i="7" s="1"/>
  <c r="EN36" i="7"/>
  <c r="EO36" i="7" s="1"/>
  <c r="EN40" i="7"/>
  <c r="EO40" i="7" s="1"/>
  <c r="EN37" i="7"/>
  <c r="EO37" i="7" s="1"/>
  <c r="EN19" i="7"/>
  <c r="EO19" i="7" s="1"/>
  <c r="EN17" i="7"/>
  <c r="EO17" i="7" s="1"/>
  <c r="EN6" i="7"/>
  <c r="EO6" i="7" s="1"/>
  <c r="EN43" i="7"/>
  <c r="EO43" i="7" s="1"/>
  <c r="EN11" i="7"/>
  <c r="EO11" i="7" s="1"/>
  <c r="EN25" i="7"/>
  <c r="EO25" i="7" s="1"/>
  <c r="EN44" i="7"/>
  <c r="EO44" i="7" s="1"/>
  <c r="EN31" i="7"/>
  <c r="EO31" i="7" s="1"/>
  <c r="EN27" i="7"/>
  <c r="EO27" i="7" s="1"/>
  <c r="EN22" i="7"/>
  <c r="EO22" i="7" s="1"/>
  <c r="EN42" i="7"/>
  <c r="EO42" i="7" s="1"/>
  <c r="EN49" i="7"/>
  <c r="EO49" i="7" s="1"/>
  <c r="FR21" i="7"/>
  <c r="FS21" i="7" s="1"/>
  <c r="BB37" i="7"/>
  <c r="BC37" i="7" s="1"/>
  <c r="BB45" i="7"/>
  <c r="BC45" i="7" s="1"/>
  <c r="BB47" i="7"/>
  <c r="BC47" i="7" s="1"/>
  <c r="BB50" i="7"/>
  <c r="BC50" i="7" s="1"/>
  <c r="BB11" i="7"/>
  <c r="BC11" i="7" s="1"/>
  <c r="BB43" i="7"/>
  <c r="BC43" i="7" s="1"/>
  <c r="BB24" i="7"/>
  <c r="BC24" i="7" s="1"/>
  <c r="BB31" i="7"/>
  <c r="BC31" i="7" s="1"/>
  <c r="BB25" i="7"/>
  <c r="BC25" i="7" s="1"/>
  <c r="BB12" i="7"/>
  <c r="BC12" i="7" s="1"/>
  <c r="BB56" i="7"/>
  <c r="BC56" i="7" s="1"/>
  <c r="BB22" i="7"/>
  <c r="BC22" i="7" s="1"/>
  <c r="BB30" i="7"/>
  <c r="BC30" i="7" s="1"/>
  <c r="BB58" i="7"/>
  <c r="BC58" i="7" s="1"/>
  <c r="BB51" i="7"/>
  <c r="BC51" i="7" s="1"/>
  <c r="BB26" i="7"/>
  <c r="BC26" i="7" s="1"/>
  <c r="BB48" i="7"/>
  <c r="BC48" i="7" s="1"/>
  <c r="FR31" i="7"/>
  <c r="FS31" i="7" s="1"/>
  <c r="CL49" i="7"/>
  <c r="CM49" i="7" s="1"/>
  <c r="F49" i="7"/>
  <c r="G49" i="7" s="1"/>
  <c r="CL44" i="7"/>
  <c r="CM44" i="7" s="1"/>
  <c r="HB9" i="7"/>
  <c r="HC9" i="7" s="1"/>
  <c r="FR47" i="7"/>
  <c r="FS47" i="7" s="1"/>
  <c r="HT39" i="7"/>
  <c r="HU39" i="7" s="1"/>
  <c r="HT37" i="7"/>
  <c r="HU37" i="7" s="1"/>
  <c r="HT45" i="7"/>
  <c r="HU45" i="7" s="1"/>
  <c r="HT22" i="7"/>
  <c r="HU22" i="7" s="1"/>
  <c r="HT33" i="7"/>
  <c r="HU33" i="7" s="1"/>
  <c r="HT18" i="7"/>
  <c r="HU18" i="7" s="1"/>
  <c r="HT28" i="7"/>
  <c r="HU28" i="7" s="1"/>
  <c r="HT57" i="7"/>
  <c r="HU57" i="7" s="1"/>
  <c r="HT47" i="7"/>
  <c r="HU47" i="7" s="1"/>
  <c r="HT48" i="7"/>
  <c r="HU48" i="7" s="1"/>
  <c r="HT26" i="7"/>
  <c r="HU26" i="7" s="1"/>
  <c r="HT31" i="7"/>
  <c r="HU31" i="7" s="1"/>
  <c r="HT44" i="7"/>
  <c r="HU44" i="7" s="1"/>
  <c r="HT34" i="7"/>
  <c r="HU34" i="7" s="1"/>
  <c r="HT51" i="7"/>
  <c r="HU51" i="7" s="1"/>
  <c r="HT43" i="7"/>
  <c r="HU43" i="7" s="1"/>
  <c r="HT24" i="7"/>
  <c r="HU24" i="7" s="1"/>
  <c r="HT42" i="7"/>
  <c r="HU42" i="7" s="1"/>
  <c r="HT46" i="7"/>
  <c r="HU46" i="7" s="1"/>
  <c r="HT27" i="7"/>
  <c r="HU27" i="7" s="1"/>
  <c r="HT25" i="7"/>
  <c r="HU25" i="7" s="1"/>
  <c r="HT38" i="7"/>
  <c r="HU38" i="7" s="1"/>
  <c r="HT9" i="7"/>
  <c r="HU9" i="7" s="1"/>
  <c r="HT49" i="7"/>
  <c r="HU49" i="7" s="1"/>
  <c r="AJ11" i="7"/>
  <c r="AK11" i="7" s="1"/>
  <c r="AJ28" i="7"/>
  <c r="AK28" i="7" s="1"/>
  <c r="AJ36" i="7"/>
  <c r="AK36" i="7" s="1"/>
  <c r="AJ33" i="7"/>
  <c r="AK33" i="7" s="1"/>
  <c r="AJ48" i="7"/>
  <c r="AK48" i="7" s="1"/>
  <c r="AJ14" i="7"/>
  <c r="AK14" i="7" s="1"/>
  <c r="AJ52" i="7"/>
  <c r="AK52" i="7" s="1"/>
  <c r="AJ6" i="7"/>
  <c r="AK6" i="7" s="1"/>
  <c r="AJ26" i="7"/>
  <c r="AK26" i="7" s="1"/>
  <c r="AJ53" i="7"/>
  <c r="AK53" i="7" s="1"/>
  <c r="AJ58" i="7"/>
  <c r="AK58" i="7" s="1"/>
  <c r="AJ12" i="7"/>
  <c r="AK12" i="7" s="1"/>
  <c r="AJ47" i="7"/>
  <c r="AK47" i="7" s="1"/>
  <c r="AJ43" i="7"/>
  <c r="AK43" i="7" s="1"/>
  <c r="AJ37" i="7"/>
  <c r="AK37" i="7" s="1"/>
  <c r="AJ54" i="7"/>
  <c r="AK54" i="7" s="1"/>
  <c r="AW58" i="7"/>
  <c r="AV45" i="7"/>
  <c r="AW45" i="7" s="1"/>
  <c r="AV19" i="7"/>
  <c r="AW19" i="7" s="1"/>
  <c r="AV29" i="7"/>
  <c r="AW29" i="7" s="1"/>
  <c r="AV10" i="7"/>
  <c r="AW10" i="7" s="1"/>
  <c r="AV11" i="7"/>
  <c r="AW11" i="7" s="1"/>
  <c r="AV25" i="7"/>
  <c r="AW25" i="7" s="1"/>
  <c r="AV9" i="7"/>
  <c r="AW9" i="7" s="1"/>
  <c r="AV44" i="7"/>
  <c r="AW44" i="7" s="1"/>
  <c r="AV37" i="7"/>
  <c r="AW37" i="7" s="1"/>
  <c r="AV30" i="7"/>
  <c r="AW30" i="7" s="1"/>
  <c r="AV18" i="7"/>
  <c r="AW18" i="7" s="1"/>
  <c r="AV48" i="7"/>
  <c r="AW48" i="7" s="1"/>
  <c r="AV7" i="7"/>
  <c r="AW7" i="7" s="1"/>
  <c r="AV40" i="7"/>
  <c r="AW40" i="7" s="1"/>
  <c r="AV24" i="7"/>
  <c r="AW24" i="7" s="1"/>
  <c r="AV36" i="7"/>
  <c r="AW36" i="7" s="1"/>
  <c r="AV21" i="7"/>
  <c r="AW21" i="7" s="1"/>
  <c r="AV28" i="7"/>
  <c r="AW28" i="7" s="1"/>
  <c r="AV15" i="7"/>
  <c r="AW15" i="7" s="1"/>
  <c r="AV22" i="7"/>
  <c r="AW22" i="7" s="1"/>
  <c r="FF33" i="7"/>
  <c r="FG33" i="7" s="1"/>
  <c r="FF18" i="7"/>
  <c r="FG18" i="7" s="1"/>
  <c r="FF12" i="7"/>
  <c r="FG12" i="7" s="1"/>
  <c r="FF31" i="7"/>
  <c r="FG31" i="7" s="1"/>
  <c r="FF7" i="7"/>
  <c r="FG7" i="7" s="1"/>
  <c r="FF27" i="7"/>
  <c r="FG27" i="7" s="1"/>
  <c r="FF44" i="7"/>
  <c r="FG44" i="7" s="1"/>
  <c r="FF45" i="7"/>
  <c r="FG45" i="7" s="1"/>
  <c r="FF40" i="7"/>
  <c r="FG40" i="7" s="1"/>
  <c r="FF37" i="7"/>
  <c r="FG37" i="7" s="1"/>
  <c r="FF54" i="7"/>
  <c r="FG54" i="7" s="1"/>
  <c r="FF9" i="7"/>
  <c r="FG9" i="7" s="1"/>
  <c r="FF42" i="7"/>
  <c r="FG42" i="7" s="1"/>
  <c r="FF53" i="7"/>
  <c r="FG53" i="7" s="1"/>
  <c r="FF26" i="7"/>
  <c r="FG26" i="7" s="1"/>
  <c r="FF21" i="7"/>
  <c r="FG21" i="7" s="1"/>
  <c r="FF35" i="7"/>
  <c r="FG35" i="7" s="1"/>
  <c r="FF52" i="7"/>
  <c r="FG52" i="7" s="1"/>
  <c r="FF48" i="7"/>
  <c r="FG48" i="7" s="1"/>
  <c r="FF43" i="7"/>
  <c r="FG43" i="7" s="1"/>
  <c r="FF38" i="7"/>
  <c r="FG38" i="7" s="1"/>
  <c r="EH37" i="7"/>
  <c r="EI37" i="7" s="1"/>
  <c r="CL23" i="7"/>
  <c r="CM23" i="7" s="1"/>
  <c r="HB45" i="7"/>
  <c r="HC45" i="7" s="1"/>
  <c r="BB40" i="7"/>
  <c r="BC40" i="7" s="1"/>
  <c r="DJ31" i="7"/>
  <c r="DK31" i="7" s="1"/>
  <c r="AP24" i="7"/>
  <c r="AQ24" i="7" s="1"/>
  <c r="AP12" i="7"/>
  <c r="AQ12" i="7" s="1"/>
  <c r="HH36" i="7"/>
  <c r="HI36" i="7" s="1"/>
  <c r="BN36" i="7"/>
  <c r="BO36" i="7" s="1"/>
  <c r="GJ44" i="7"/>
  <c r="GK44" i="7" s="1"/>
  <c r="CL62" i="7"/>
  <c r="CM62" i="7" s="1"/>
  <c r="BB10" i="7"/>
  <c r="BC10" i="7" s="1"/>
  <c r="HH9" i="7"/>
  <c r="HI9" i="7" s="1"/>
  <c r="HH45" i="7"/>
  <c r="HI45" i="7" s="1"/>
  <c r="GJ36" i="7"/>
  <c r="GK36" i="7" s="1"/>
  <c r="BN51" i="7"/>
  <c r="BO51" i="7" s="1"/>
  <c r="GV17" i="7"/>
  <c r="GW17" i="7" s="1"/>
  <c r="BZ23" i="7"/>
  <c r="CA23" i="7" s="1"/>
  <c r="GJ18" i="7"/>
  <c r="GK18" i="7" s="1"/>
  <c r="EB29" i="7"/>
  <c r="EC29" i="7" s="1"/>
  <c r="BZ7" i="7"/>
  <c r="CA7" i="7" s="1"/>
  <c r="ET40" i="7"/>
  <c r="EU40" i="7" s="1"/>
  <c r="FF36" i="7"/>
  <c r="FG36" i="7" s="1"/>
  <c r="HZ43" i="7"/>
  <c r="IA43" i="7" s="1"/>
  <c r="CL26" i="7"/>
  <c r="CM26" i="7" s="1"/>
  <c r="BH27" i="7"/>
  <c r="BI27" i="7" s="1"/>
  <c r="CL12" i="7"/>
  <c r="CM12" i="7" s="1"/>
  <c r="EZ29" i="7"/>
  <c r="FA29" i="7" s="1"/>
  <c r="AD12" i="7"/>
  <c r="AE12" i="7" s="1"/>
  <c r="AP37" i="7"/>
  <c r="AQ37" i="7" s="1"/>
  <c r="BB18" i="7"/>
  <c r="BC18" i="7" s="1"/>
  <c r="AV5" i="7"/>
  <c r="AW5" i="7" s="1"/>
  <c r="GD52" i="7"/>
  <c r="GE52" i="7" s="1"/>
  <c r="DP32" i="7"/>
  <c r="DQ32" i="7" s="1"/>
  <c r="AP50" i="7"/>
  <c r="AQ50" i="7" s="1"/>
  <c r="BZ48" i="7"/>
  <c r="CA48" i="7" s="1"/>
  <c r="EB32" i="7"/>
  <c r="EC32" i="7" s="1"/>
  <c r="AV27" i="7"/>
  <c r="AW27" i="7" s="1"/>
  <c r="HN22" i="7"/>
  <c r="HO22" i="7" s="1"/>
  <c r="IF27" i="7"/>
  <c r="IG27" i="7" s="1"/>
  <c r="FF24" i="7"/>
  <c r="FG24" i="7" s="1"/>
  <c r="BT26" i="7"/>
  <c r="BU26" i="7" s="1"/>
  <c r="DP11" i="7"/>
  <c r="DQ11" i="7" s="1"/>
  <c r="IF33" i="7"/>
  <c r="IG33" i="7" s="1"/>
  <c r="DP19" i="7"/>
  <c r="DQ19" i="7" s="1"/>
  <c r="GP52" i="7"/>
  <c r="GQ52" i="7" s="1"/>
  <c r="HT12" i="7"/>
  <c r="HU12" i="7" s="1"/>
  <c r="AD36" i="7"/>
  <c r="AE36" i="7" s="1"/>
  <c r="ET24" i="7"/>
  <c r="EU24" i="7" s="1"/>
  <c r="CL31" i="7"/>
  <c r="CM31" i="7" s="1"/>
  <c r="CL59" i="7"/>
  <c r="CM59" i="7" s="1"/>
  <c r="CL42" i="7"/>
  <c r="CM42" i="7" s="1"/>
  <c r="CL53" i="7"/>
  <c r="CM53" i="7" s="1"/>
  <c r="CL45" i="7"/>
  <c r="CM45" i="7" s="1"/>
  <c r="CL16" i="7"/>
  <c r="CM16" i="7" s="1"/>
  <c r="CL51" i="7"/>
  <c r="CM51" i="7" s="1"/>
  <c r="CL22" i="7"/>
  <c r="CM22" i="7" s="1"/>
  <c r="CL7" i="7"/>
  <c r="CM7" i="7" s="1"/>
  <c r="CL9" i="7"/>
  <c r="CM9" i="7" s="1"/>
  <c r="CL33" i="7"/>
  <c r="CM33" i="7" s="1"/>
  <c r="CL48" i="7"/>
  <c r="CM48" i="7" s="1"/>
  <c r="CL27" i="7"/>
  <c r="CM27" i="7" s="1"/>
  <c r="CL36" i="7"/>
  <c r="CM36" i="7" s="1"/>
  <c r="F33" i="7"/>
  <c r="G33" i="7" s="1"/>
  <c r="F22" i="7"/>
  <c r="G22" i="7" s="1"/>
  <c r="F34" i="7"/>
  <c r="G34" i="7" s="1"/>
  <c r="F43" i="7"/>
  <c r="G43" i="7" s="1"/>
  <c r="F28" i="7"/>
  <c r="G28" i="7" s="1"/>
  <c r="F10" i="7"/>
  <c r="G10" i="7" s="1"/>
  <c r="F21" i="7"/>
  <c r="G21" i="7" s="1"/>
  <c r="F9" i="7"/>
  <c r="G9" i="7" s="1"/>
  <c r="F19" i="7"/>
  <c r="G19" i="7" s="1"/>
  <c r="F24" i="7"/>
  <c r="G24" i="7" s="1"/>
  <c r="F37" i="7"/>
  <c r="G37" i="7" s="1"/>
  <c r="F55" i="7"/>
  <c r="G55" i="7" s="1"/>
  <c r="F45" i="7"/>
  <c r="G45" i="7" s="1"/>
  <c r="F12" i="7"/>
  <c r="G12" i="7" s="1"/>
  <c r="F29" i="7"/>
  <c r="G29" i="7" s="1"/>
  <c r="DJ33" i="7"/>
  <c r="DK33" i="7" s="1"/>
  <c r="CL38" i="7"/>
  <c r="CM38" i="7" s="1"/>
  <c r="IF22" i="7"/>
  <c r="IG22" i="7" s="1"/>
  <c r="DJ6" i="7"/>
  <c r="DK6" i="7" s="1"/>
  <c r="DJ34" i="7"/>
  <c r="DK34" i="7" s="1"/>
  <c r="HH24" i="7"/>
  <c r="HI24" i="7" s="1"/>
  <c r="EZ42" i="7"/>
  <c r="FA42" i="7" s="1"/>
  <c r="HB35" i="7"/>
  <c r="HC35" i="7" s="1"/>
  <c r="CL37" i="7"/>
  <c r="CM37" i="7" s="1"/>
  <c r="F47" i="7"/>
  <c r="G47" i="7" s="1"/>
  <c r="GV53" i="7"/>
  <c r="GW53" i="7" s="1"/>
  <c r="BZ11" i="7"/>
  <c r="CA11" i="7" s="1"/>
  <c r="BZ36" i="7"/>
  <c r="CA36" i="7" s="1"/>
  <c r="BZ5" i="7"/>
  <c r="CA5" i="7" s="1"/>
  <c r="BZ27" i="7"/>
  <c r="CA27" i="7" s="1"/>
  <c r="BZ47" i="7"/>
  <c r="CA47" i="7" s="1"/>
  <c r="BZ34" i="7"/>
  <c r="CA34" i="7" s="1"/>
  <c r="BZ18" i="7"/>
  <c r="CA18" i="7" s="1"/>
  <c r="BZ28" i="7"/>
  <c r="CA28" i="7" s="1"/>
  <c r="BZ40" i="7"/>
  <c r="CA40" i="7" s="1"/>
  <c r="BZ10" i="7"/>
  <c r="CA10" i="7" s="1"/>
  <c r="BZ29" i="7"/>
  <c r="CA29" i="7" s="1"/>
  <c r="BZ30" i="7"/>
  <c r="CA30" i="7" s="1"/>
  <c r="BZ19" i="7"/>
  <c r="CA19" i="7" s="1"/>
  <c r="BZ52" i="7"/>
  <c r="CA52" i="7" s="1"/>
  <c r="BZ25" i="7"/>
  <c r="CA25" i="7" s="1"/>
  <c r="BZ50" i="7"/>
  <c r="CA50" i="7" s="1"/>
  <c r="BZ33" i="7"/>
  <c r="CA33" i="7" s="1"/>
  <c r="BZ26" i="7"/>
  <c r="CA26" i="7" s="1"/>
  <c r="BZ49" i="7"/>
  <c r="CA49" i="7" s="1"/>
  <c r="BZ24" i="7"/>
  <c r="CA24" i="7" s="1"/>
  <c r="BZ9" i="7"/>
  <c r="CA9" i="7" s="1"/>
  <c r="FL43" i="7"/>
  <c r="FM43" i="7" s="1"/>
  <c r="FL18" i="7"/>
  <c r="FM18" i="7" s="1"/>
  <c r="FL29" i="7"/>
  <c r="FM29" i="7" s="1"/>
  <c r="FL49" i="7"/>
  <c r="FM49" i="7" s="1"/>
  <c r="FL34" i="7"/>
  <c r="FM34" i="7" s="1"/>
  <c r="FL9" i="7"/>
  <c r="FM9" i="7" s="1"/>
  <c r="FL51" i="7"/>
  <c r="FM51" i="7" s="1"/>
  <c r="FL44" i="7"/>
  <c r="FM44" i="7" s="1"/>
  <c r="FL11" i="7"/>
  <c r="FM11" i="7" s="1"/>
  <c r="FL38" i="7"/>
  <c r="FM38" i="7" s="1"/>
  <c r="FL24" i="7"/>
  <c r="FM24" i="7" s="1"/>
  <c r="FL48" i="7"/>
  <c r="FM48" i="7" s="1"/>
  <c r="FL26" i="7"/>
  <c r="FM26" i="7" s="1"/>
  <c r="FL37" i="7"/>
  <c r="FM37" i="7" s="1"/>
  <c r="FL19" i="7"/>
  <c r="FM19" i="7" s="1"/>
  <c r="FL10" i="7"/>
  <c r="FM10" i="7" s="1"/>
  <c r="FL31" i="7"/>
  <c r="FM31" i="7" s="1"/>
  <c r="FL52" i="7"/>
  <c r="FM52" i="7" s="1"/>
  <c r="FL12" i="7"/>
  <c r="FM12" i="7" s="1"/>
  <c r="FL21" i="7"/>
  <c r="FM21" i="7" s="1"/>
  <c r="FL27" i="7"/>
  <c r="FM27" i="7" s="1"/>
  <c r="FL47" i="7"/>
  <c r="FM47" i="7" s="1"/>
  <c r="FL35" i="7"/>
  <c r="FM35" i="7" s="1"/>
  <c r="FL40" i="7"/>
  <c r="FM40" i="7" s="1"/>
  <c r="FL45" i="7"/>
  <c r="FM45" i="7" s="1"/>
  <c r="DJ11" i="7"/>
  <c r="DK11" i="7" s="1"/>
  <c r="HH43" i="7"/>
  <c r="HI43" i="7" s="1"/>
  <c r="L42" i="7"/>
  <c r="M42" i="7" s="1"/>
  <c r="L37" i="7"/>
  <c r="M37" i="7" s="1"/>
  <c r="L47" i="7"/>
  <c r="M47" i="7" s="1"/>
  <c r="L55" i="7"/>
  <c r="M55" i="7" s="1"/>
  <c r="L44" i="7"/>
  <c r="M44" i="7" s="1"/>
  <c r="L19" i="7"/>
  <c r="M19" i="7" s="1"/>
  <c r="L24" i="7"/>
  <c r="M24" i="7" s="1"/>
  <c r="L51" i="7"/>
  <c r="M51" i="7" s="1"/>
  <c r="L11" i="7"/>
  <c r="M11" i="7" s="1"/>
  <c r="L27" i="7"/>
  <c r="M27" i="7" s="1"/>
  <c r="L21" i="7"/>
  <c r="M21" i="7" s="1"/>
  <c r="L53" i="7"/>
  <c r="M53" i="7" s="1"/>
  <c r="L18" i="7"/>
  <c r="M18" i="7" s="1"/>
  <c r="L49" i="7"/>
  <c r="M49" i="7" s="1"/>
  <c r="L31" i="7"/>
  <c r="M31" i="7" s="1"/>
  <c r="L33" i="7"/>
  <c r="M33" i="7" s="1"/>
  <c r="L10" i="7"/>
  <c r="M10" i="7" s="1"/>
  <c r="L26" i="7"/>
  <c r="M26" i="7" s="1"/>
  <c r="L34" i="7"/>
  <c r="M34" i="7" s="1"/>
  <c r="L9" i="7"/>
  <c r="M9" i="7" s="1"/>
  <c r="L22" i="7"/>
  <c r="M22" i="7" s="1"/>
  <c r="L29" i="7"/>
  <c r="M29" i="7" s="1"/>
  <c r="BB21" i="7"/>
  <c r="BC21" i="7" s="1"/>
  <c r="CX19" i="7"/>
  <c r="CY19" i="7" s="1"/>
  <c r="CX11" i="7"/>
  <c r="CY11" i="7" s="1"/>
  <c r="CX21" i="7"/>
  <c r="CY21" i="7" s="1"/>
  <c r="CX27" i="7"/>
  <c r="CY27" i="7" s="1"/>
  <c r="CX51" i="7"/>
  <c r="CY51" i="7" s="1"/>
  <c r="CX28" i="7"/>
  <c r="CY28" i="7" s="1"/>
  <c r="CX10" i="7"/>
  <c r="CY10" i="7" s="1"/>
  <c r="CX40" i="7"/>
  <c r="CY40" i="7" s="1"/>
  <c r="CX6" i="7"/>
  <c r="CY6" i="7" s="1"/>
  <c r="CX9" i="7"/>
  <c r="CY9" i="7" s="1"/>
  <c r="CX44" i="7"/>
  <c r="CY44" i="7" s="1"/>
  <c r="CX45" i="7"/>
  <c r="CY45" i="7" s="1"/>
  <c r="CX54" i="7"/>
  <c r="CY54" i="7" s="1"/>
  <c r="CX26" i="7"/>
  <c r="CY26" i="7" s="1"/>
  <c r="CX47" i="7"/>
  <c r="CY47" i="7" s="1"/>
  <c r="CX17" i="7"/>
  <c r="CY17" i="7" s="1"/>
  <c r="CX20" i="7"/>
  <c r="CY20" i="7" s="1"/>
  <c r="CX53" i="7"/>
  <c r="CY53" i="7" s="1"/>
  <c r="CX12" i="7"/>
  <c r="CY12" i="7" s="1"/>
  <c r="CX33" i="7"/>
  <c r="CY33" i="7" s="1"/>
  <c r="CX36" i="7"/>
  <c r="CY36" i="7" s="1"/>
  <c r="CX18" i="7"/>
  <c r="CY18" i="7" s="1"/>
  <c r="CX24" i="7"/>
  <c r="CY24" i="7" s="1"/>
  <c r="HZ26" i="7"/>
  <c r="IA26" i="7" s="1"/>
  <c r="HZ18" i="7"/>
  <c r="IA18" i="7" s="1"/>
  <c r="HZ29" i="7"/>
  <c r="IA29" i="7" s="1"/>
  <c r="HZ49" i="7"/>
  <c r="IA49" i="7" s="1"/>
  <c r="HZ36" i="7"/>
  <c r="IA36" i="7" s="1"/>
  <c r="HZ57" i="7"/>
  <c r="IA57" i="7" s="1"/>
  <c r="HZ13" i="7"/>
  <c r="IA13" i="7" s="1"/>
  <c r="HZ39" i="7"/>
  <c r="IA39" i="7" s="1"/>
  <c r="HZ46" i="7"/>
  <c r="IA46" i="7" s="1"/>
  <c r="HZ27" i="7"/>
  <c r="IA27" i="7" s="1"/>
  <c r="HZ11" i="7"/>
  <c r="IA11" i="7" s="1"/>
  <c r="HZ31" i="7"/>
  <c r="IA31" i="7" s="1"/>
  <c r="HZ28" i="7"/>
  <c r="IA28" i="7" s="1"/>
  <c r="HZ5" i="7"/>
  <c r="IA5" i="7" s="1"/>
  <c r="X28" i="7"/>
  <c r="Y28" i="7" s="1"/>
  <c r="X47" i="7"/>
  <c r="Y47" i="7" s="1"/>
  <c r="X51" i="7"/>
  <c r="Y51" i="7" s="1"/>
  <c r="X36" i="7"/>
  <c r="Y36" i="7" s="1"/>
  <c r="X10" i="7"/>
  <c r="Y10" i="7" s="1"/>
  <c r="X48" i="7"/>
  <c r="Y48" i="7" s="1"/>
  <c r="X33" i="7"/>
  <c r="Y33" i="7" s="1"/>
  <c r="X27" i="7"/>
  <c r="Y27" i="7" s="1"/>
  <c r="X55" i="7"/>
  <c r="Y55" i="7" s="1"/>
  <c r="X49" i="7"/>
  <c r="Y49" i="7" s="1"/>
  <c r="X21" i="7"/>
  <c r="Y21" i="7" s="1"/>
  <c r="X18" i="7"/>
  <c r="Y18" i="7" s="1"/>
  <c r="X9" i="7"/>
  <c r="Y9" i="7" s="1"/>
  <c r="X44" i="7"/>
  <c r="Y44" i="7" s="1"/>
  <c r="X26" i="7"/>
  <c r="Y26" i="7" s="1"/>
  <c r="X31" i="7"/>
  <c r="Y31" i="7" s="1"/>
  <c r="X37" i="7"/>
  <c r="Y37" i="7" s="1"/>
  <c r="X42" i="7"/>
  <c r="Y42" i="7" s="1"/>
  <c r="X19" i="7"/>
  <c r="Y19" i="7" s="1"/>
  <c r="X11" i="7"/>
  <c r="Y11" i="7" s="1"/>
  <c r="X34" i="7"/>
  <c r="Y34" i="7" s="1"/>
  <c r="X53" i="7"/>
  <c r="Y53" i="7" s="1"/>
  <c r="R10" i="7"/>
  <c r="S10" i="7" s="1"/>
  <c r="HB24" i="7"/>
  <c r="HC24" i="7" s="1"/>
  <c r="EB21" i="7"/>
  <c r="EC21" i="7" s="1"/>
  <c r="BT49" i="7"/>
  <c r="BU49" i="7" s="1"/>
  <c r="DJ20" i="7"/>
  <c r="DK20" i="7" s="1"/>
  <c r="CX43" i="7"/>
  <c r="CY43" i="7" s="1"/>
  <c r="L38" i="7"/>
  <c r="M38" i="7" s="1"/>
  <c r="CL34" i="7"/>
  <c r="CM34" i="7" s="1"/>
  <c r="BN53" i="7"/>
  <c r="BO53" i="7" s="1"/>
  <c r="EH10" i="7"/>
  <c r="EI10" i="7" s="1"/>
  <c r="HH33" i="7"/>
  <c r="HI33" i="7" s="1"/>
  <c r="HB51" i="7"/>
  <c r="HC51" i="7" s="1"/>
  <c r="FR11" i="7"/>
  <c r="FS11" i="7" s="1"/>
  <c r="EH11" i="7"/>
  <c r="EI11" i="7" s="1"/>
  <c r="CL50" i="7"/>
  <c r="CM50" i="7" s="1"/>
  <c r="FL28" i="7"/>
  <c r="FM28" i="7" s="1"/>
  <c r="ET10" i="7"/>
  <c r="EU10" i="7" s="1"/>
  <c r="DV18" i="7"/>
  <c r="DW18" i="7" s="1"/>
  <c r="AP9" i="7"/>
  <c r="AQ9" i="7" s="1"/>
  <c r="GJ28" i="7"/>
  <c r="GK28" i="7" s="1"/>
  <c r="CF36" i="7"/>
  <c r="CG36" i="7" s="1"/>
  <c r="CR42" i="7"/>
  <c r="CS42" i="7" s="1"/>
  <c r="ET55" i="7"/>
  <c r="EU55" i="7" s="1"/>
  <c r="BH50" i="7"/>
  <c r="BI50" i="7" s="1"/>
  <c r="FR51" i="7"/>
  <c r="FS51" i="7" s="1"/>
  <c r="CF44" i="7"/>
  <c r="CG44" i="7" s="1"/>
  <c r="GJ37" i="7"/>
  <c r="GK37" i="7" s="1"/>
  <c r="CL21" i="7"/>
  <c r="CM21" i="7" s="1"/>
  <c r="EZ34" i="7"/>
  <c r="FA34" i="7" s="1"/>
  <c r="AD26" i="7"/>
  <c r="AE26" i="7" s="1"/>
  <c r="F54" i="7"/>
  <c r="G54" i="7" s="1"/>
  <c r="AV59" i="7"/>
  <c r="AW59" i="7" s="1"/>
  <c r="GD7" i="7"/>
  <c r="GE7" i="7" s="1"/>
  <c r="GD62" i="7"/>
  <c r="GE62" i="7" s="1"/>
  <c r="F51" i="7"/>
  <c r="G51" i="7" s="1"/>
  <c r="HZ19" i="7"/>
  <c r="IA19" i="7" s="1"/>
  <c r="R53" i="7"/>
  <c r="S53" i="7" s="1"/>
  <c r="EB49" i="7"/>
  <c r="EC49" i="7" s="1"/>
  <c r="BZ53" i="7"/>
  <c r="CA53" i="7" s="1"/>
  <c r="BH36" i="7"/>
  <c r="BI36" i="7" s="1"/>
  <c r="EB48" i="7"/>
  <c r="EC48" i="7" s="1"/>
  <c r="FR38" i="7"/>
  <c r="FS38" i="7" s="1"/>
  <c r="BZ54" i="7"/>
  <c r="CA54" i="7" s="1"/>
  <c r="HH42" i="7"/>
  <c r="HI42" i="7" s="1"/>
  <c r="IF9" i="7"/>
  <c r="IG9" i="7" s="1"/>
  <c r="FF28" i="7"/>
  <c r="FG28" i="7" s="1"/>
  <c r="BT10" i="7"/>
  <c r="BU10" i="7" s="1"/>
  <c r="FF47" i="7"/>
  <c r="FG47" i="7" s="1"/>
  <c r="CR33" i="7"/>
  <c r="CS33" i="7" s="1"/>
  <c r="DP10" i="7"/>
  <c r="DQ10" i="7" s="1"/>
  <c r="GP33" i="7"/>
  <c r="GQ33" i="7" s="1"/>
  <c r="HT5" i="7"/>
  <c r="HU5" i="7" s="1"/>
  <c r="GP29" i="7"/>
  <c r="GQ29" i="7" s="1"/>
  <c r="GJ8" i="7"/>
  <c r="GK8" i="7" s="1"/>
  <c r="AD37" i="7"/>
  <c r="AE37" i="7" s="1"/>
  <c r="AE53" i="7"/>
  <c r="BU59" i="7"/>
  <c r="DK17" i="7"/>
  <c r="GE47" i="7"/>
  <c r="DQ48" i="7"/>
  <c r="CS21" i="7"/>
  <c r="S37" i="7"/>
  <c r="GK60" i="7"/>
  <c r="FG11" i="7"/>
  <c r="FM42" i="7"/>
  <c r="EO12" i="7"/>
  <c r="DW36" i="7"/>
  <c r="G26" i="7"/>
  <c r="AK5" i="7"/>
  <c r="CA59" i="7"/>
  <c r="CG58" i="7"/>
  <c r="GK61" i="7"/>
  <c r="HI11" i="7"/>
  <c r="GK24" i="7"/>
  <c r="BI28" i="7"/>
  <c r="AQ21" i="7"/>
  <c r="BO54" i="7"/>
  <c r="M36" i="7"/>
  <c r="BC59" i="7"/>
  <c r="IG34" i="7"/>
  <c r="HU13" i="7"/>
  <c r="EU11" i="7"/>
  <c r="FA49" i="7"/>
  <c r="BC23" i="7"/>
  <c r="HO11" i="7"/>
  <c r="CY55" i="7"/>
  <c r="Y54" i="7"/>
  <c r="BO59" i="7"/>
  <c r="HC53" i="7"/>
  <c r="BC62" i="7"/>
  <c r="AW49" i="7"/>
  <c r="CA44" i="7"/>
  <c r="IA24" i="7"/>
  <c r="FS29" i="7"/>
  <c r="CM47" i="7"/>
  <c r="AW62" i="7"/>
  <c r="EC27" i="7"/>
  <c r="IN15" i="7" l="1"/>
  <c r="IN32" i="7"/>
  <c r="IN8" i="7"/>
  <c r="IN17" i="7"/>
  <c r="IN28" i="7"/>
  <c r="IT28" i="7" s="1"/>
  <c r="IU28" i="7" s="1"/>
  <c r="IN43" i="7"/>
  <c r="IN20" i="7"/>
  <c r="IT20" i="7" s="1"/>
  <c r="IU20" i="7" s="1"/>
  <c r="IN19" i="7"/>
  <c r="IN57" i="7"/>
  <c r="IN53" i="7"/>
  <c r="IN52" i="7"/>
  <c r="IN11" i="7"/>
  <c r="IT11" i="7" s="1"/>
  <c r="IU11" i="7" s="1"/>
  <c r="IN6" i="7"/>
  <c r="IT6" i="7" s="1"/>
  <c r="IU6" i="7" s="1"/>
  <c r="IN9" i="7"/>
  <c r="IN38" i="7"/>
  <c r="IN22" i="7"/>
  <c r="IN58" i="7"/>
  <c r="IN33" i="7"/>
  <c r="IN27" i="7"/>
  <c r="IN36" i="7"/>
  <c r="IN40" i="7"/>
  <c r="IN50" i="7"/>
  <c r="IN46" i="7"/>
  <c r="IN30" i="7"/>
  <c r="IN47" i="7"/>
  <c r="IN34" i="7"/>
  <c r="IT34" i="7" s="1"/>
  <c r="IU34" i="7" s="1"/>
  <c r="IN29" i="7"/>
  <c r="IT29" i="7" s="1"/>
  <c r="IU29" i="7" s="1"/>
  <c r="IN44" i="7"/>
  <c r="IN25" i="7"/>
  <c r="IT25" i="7" s="1"/>
  <c r="IU25" i="7" s="1"/>
  <c r="IN21" i="7"/>
  <c r="IN26" i="7"/>
  <c r="IT26" i="7" s="1"/>
  <c r="IU26" i="7" s="1"/>
  <c r="IN51" i="7"/>
  <c r="IN12" i="7"/>
  <c r="IN5" i="7"/>
  <c r="IN7" i="7"/>
  <c r="IN13" i="7"/>
  <c r="IN41" i="7"/>
  <c r="IN24" i="7"/>
  <c r="IN56" i="7"/>
  <c r="IT56" i="7" s="1"/>
  <c r="IU56" i="7" s="1"/>
  <c r="IN10" i="7"/>
  <c r="IT10" i="7" s="1"/>
  <c r="IU10" i="7" s="1"/>
  <c r="IN45" i="7"/>
  <c r="IT45" i="7" s="1"/>
  <c r="IU45" i="7" s="1"/>
  <c r="IN48" i="7"/>
  <c r="IN14" i="7"/>
  <c r="IT14" i="7" s="1"/>
  <c r="IU14" i="7" s="1"/>
  <c r="IN23" i="7"/>
  <c r="IT23" i="7" s="1"/>
  <c r="IU23" i="7" s="1"/>
  <c r="IN31" i="7"/>
  <c r="IN35" i="7"/>
  <c r="IT35" i="7" s="1"/>
  <c r="IU35" i="7" s="1"/>
  <c r="IN59" i="7"/>
  <c r="IT59" i="7" s="1"/>
  <c r="IU59" i="7" s="1"/>
  <c r="IN55" i="7"/>
  <c r="IN49" i="7"/>
  <c r="IN42" i="7"/>
  <c r="IT42" i="7" s="1"/>
  <c r="IU42" i="7" s="1"/>
  <c r="IN62" i="7"/>
  <c r="IT62" i="7" s="1"/>
  <c r="IU62" i="7" s="1"/>
  <c r="IN54" i="7"/>
  <c r="IT54" i="7" s="1"/>
  <c r="IU54" i="7" s="1"/>
  <c r="IN37" i="7"/>
  <c r="IN18" i="7"/>
  <c r="IT41" i="7"/>
  <c r="IU41" i="7" s="1"/>
  <c r="GE63" i="7"/>
  <c r="IT8" i="7"/>
  <c r="IU8" i="7" s="1"/>
  <c r="IT60" i="7"/>
  <c r="IU60" i="7" s="1"/>
  <c r="BU63" i="7"/>
  <c r="EI63" i="7"/>
  <c r="AE63" i="7"/>
  <c r="FG63" i="7"/>
  <c r="DQ63" i="7"/>
  <c r="EO63" i="7"/>
  <c r="DW63" i="7"/>
  <c r="GW63" i="7"/>
  <c r="G63" i="7"/>
  <c r="IT13" i="7"/>
  <c r="IU13" i="7" s="1"/>
  <c r="GK63" i="7"/>
  <c r="AK63" i="7"/>
  <c r="S63" i="7"/>
  <c r="IT57" i="7"/>
  <c r="IU57" i="7" s="1"/>
  <c r="CS63" i="7"/>
  <c r="IT49" i="7"/>
  <c r="IU49" i="7" s="1"/>
  <c r="IT36" i="7"/>
  <c r="IU36" i="7" s="1"/>
  <c r="DK63" i="7"/>
  <c r="IT50" i="7"/>
  <c r="IU50" i="7" s="1"/>
  <c r="IT58" i="7"/>
  <c r="IU58" i="7" s="1"/>
  <c r="HI63" i="7"/>
  <c r="IT19" i="7"/>
  <c r="IU19" i="7" s="1"/>
  <c r="IT24" i="7"/>
  <c r="IU24" i="7" s="1"/>
  <c r="IT40" i="7"/>
  <c r="IU40" i="7" s="1"/>
  <c r="IA63" i="7"/>
  <c r="IT48" i="7"/>
  <c r="IU48" i="7" s="1"/>
  <c r="BI63" i="7"/>
  <c r="AQ63" i="7"/>
  <c r="IT5" i="7"/>
  <c r="IG63" i="7"/>
  <c r="EC63" i="7"/>
  <c r="IT16" i="7"/>
  <c r="IU16" i="7" s="1"/>
  <c r="AW63" i="7"/>
  <c r="HU63" i="7"/>
  <c r="IT30" i="7"/>
  <c r="IU30" i="7" s="1"/>
  <c r="FS63" i="7"/>
  <c r="DE63" i="7"/>
  <c r="IT7" i="7"/>
  <c r="IU7" i="7" s="1"/>
  <c r="CY63" i="7"/>
  <c r="HO63" i="7"/>
  <c r="GQ63" i="7"/>
  <c r="EU63" i="7"/>
  <c r="IT15" i="7"/>
  <c r="IU15" i="7" s="1"/>
  <c r="Y63" i="7"/>
  <c r="FA63" i="7"/>
  <c r="FM63" i="7"/>
  <c r="BC63" i="7"/>
  <c r="IT46" i="7"/>
  <c r="IU46" i="7" s="1"/>
  <c r="CM63" i="7"/>
  <c r="CA63" i="7"/>
  <c r="M63" i="7"/>
  <c r="HC63" i="7"/>
  <c r="BO63" i="7"/>
  <c r="CG63" i="7"/>
  <c r="IU5" i="7" l="1"/>
  <c r="IX58" i="7"/>
  <c r="IX57" i="7"/>
  <c r="IX62" i="7"/>
  <c r="IX59" i="7"/>
  <c r="IT43" i="7"/>
  <c r="IU43" i="7" s="1"/>
  <c r="IT61" i="7"/>
  <c r="IU61" i="7" s="1"/>
  <c r="IT32" i="7"/>
  <c r="IU32" i="7" s="1"/>
  <c r="IT21" i="7"/>
  <c r="IU21" i="7" s="1"/>
  <c r="IT53" i="7"/>
  <c r="IU53" i="7" s="1"/>
  <c r="IT18" i="7"/>
  <c r="IT27" i="7"/>
  <c r="IU27" i="7" s="1"/>
  <c r="IT33" i="7"/>
  <c r="IU33" i="7" s="1"/>
  <c r="IT51" i="7"/>
  <c r="IU51" i="7" s="1"/>
  <c r="IT39" i="7"/>
  <c r="IU39" i="7" s="1"/>
  <c r="IT17" i="7"/>
  <c r="IU17" i="7" s="1"/>
  <c r="IT47" i="7"/>
  <c r="IU47" i="7" s="1"/>
  <c r="IT31" i="7"/>
  <c r="IU31" i="7" s="1"/>
  <c r="IT44" i="7"/>
  <c r="IU44" i="7" s="1"/>
  <c r="IT55" i="7"/>
  <c r="IU55" i="7" s="1"/>
  <c r="IT38" i="7"/>
  <c r="IU38" i="7" s="1"/>
  <c r="IT12" i="7"/>
  <c r="IU12" i="7" s="1"/>
  <c r="IT9" i="7"/>
  <c r="IU9" i="7" s="1"/>
  <c r="IT52" i="7"/>
  <c r="IU52" i="7" s="1"/>
  <c r="IT22" i="7"/>
  <c r="IU22" i="7" s="1"/>
  <c r="IT37" i="7"/>
  <c r="IU37" i="7" s="1"/>
  <c r="IN63" i="7"/>
  <c r="JA59" i="7" l="1"/>
  <c r="JB59" i="7" s="1"/>
  <c r="JA62" i="7"/>
  <c r="JB62" i="7" s="1"/>
  <c r="JA57" i="7"/>
  <c r="JB57" i="7" s="1"/>
  <c r="JA58" i="7"/>
  <c r="JB58" i="7" s="1"/>
  <c r="IT63" i="7"/>
  <c r="IX60" i="7"/>
  <c r="JJ59" i="7"/>
  <c r="IX61" i="7"/>
  <c r="IU18" i="7"/>
  <c r="JA61" i="7" l="1"/>
  <c r="JB61" i="7" s="1"/>
  <c r="JH58" i="7"/>
  <c r="JA60" i="7"/>
  <c r="JB60" i="7" s="1"/>
  <c r="JH57" i="7"/>
  <c r="JH62" i="7"/>
  <c r="JH59" i="7"/>
  <c r="JI59" i="7" s="1"/>
  <c r="JK59" i="7" s="1"/>
  <c r="JJ60" i="7"/>
  <c r="JI57" i="7"/>
  <c r="JK57" i="7" s="1"/>
  <c r="JJ57" i="7"/>
  <c r="JI58" i="7"/>
  <c r="JK58" i="7" s="1"/>
  <c r="JJ58" i="7"/>
  <c r="JI62" i="7"/>
  <c r="JK62" i="7" s="1"/>
  <c r="JJ62" i="7"/>
  <c r="IU63" i="7"/>
  <c r="JH60" i="7" l="1"/>
  <c r="JI60" i="7" s="1"/>
  <c r="JK60" i="7" s="1"/>
  <c r="JH61" i="7"/>
  <c r="IV63" i="7"/>
  <c r="JJ61" i="7"/>
  <c r="JI61" i="7"/>
  <c r="JK61" i="7" s="1"/>
  <c r="IW55" i="7" l="1"/>
  <c r="IW56" i="7"/>
  <c r="IX56" i="7" s="1"/>
  <c r="IW53" i="7"/>
  <c r="IW54" i="7"/>
  <c r="IX54" i="7" s="1"/>
  <c r="IW51" i="7"/>
  <c r="IW52" i="7"/>
  <c r="IX52" i="7" s="1"/>
  <c r="IY52" i="7" s="1"/>
  <c r="IW49" i="7"/>
  <c r="IX49" i="7" s="1"/>
  <c r="IY49" i="7" s="1"/>
  <c r="IW50" i="7"/>
  <c r="IX50" i="7" s="1"/>
  <c r="IW46" i="7"/>
  <c r="IX46" i="7" s="1"/>
  <c r="IY46" i="7" s="1"/>
  <c r="IW48" i="7"/>
  <c r="IX48" i="7" s="1"/>
  <c r="IW47" i="7"/>
  <c r="IX47" i="7" s="1"/>
  <c r="IY47" i="7" s="1"/>
  <c r="IW43" i="7"/>
  <c r="IX43" i="7" s="1"/>
  <c r="IY43" i="7" s="1"/>
  <c r="IW45" i="7"/>
  <c r="IX45" i="7" s="1"/>
  <c r="IW44" i="7"/>
  <c r="IW41" i="7"/>
  <c r="IX41" i="7" s="1"/>
  <c r="IY41" i="7" s="1"/>
  <c r="IW42" i="7"/>
  <c r="IX42" i="7" s="1"/>
  <c r="IW37" i="7"/>
  <c r="IX37" i="7" s="1"/>
  <c r="IY37" i="7" s="1"/>
  <c r="IW40" i="7"/>
  <c r="IX40" i="7" s="1"/>
  <c r="IW39" i="7"/>
  <c r="IX39" i="7" s="1"/>
  <c r="IY39" i="7" s="1"/>
  <c r="IW38" i="7"/>
  <c r="IW33" i="7"/>
  <c r="IW36" i="7"/>
  <c r="IX36" i="7" s="1"/>
  <c r="IW34" i="7"/>
  <c r="IX34" i="7" s="1"/>
  <c r="IY34" i="7" s="1"/>
  <c r="IW35" i="7"/>
  <c r="IX35" i="7" s="1"/>
  <c r="IW31" i="7"/>
  <c r="IW32" i="7"/>
  <c r="IX32" i="7" s="1"/>
  <c r="IW29" i="7"/>
  <c r="IX29" i="7" s="1"/>
  <c r="IY29" i="7" s="1"/>
  <c r="IW30" i="7"/>
  <c r="IX30" i="7" s="1"/>
  <c r="IW27" i="7"/>
  <c r="IX27" i="7" s="1"/>
  <c r="IY27" i="7" s="1"/>
  <c r="IW28" i="7"/>
  <c r="IX28" i="7" s="1"/>
  <c r="IW25" i="7"/>
  <c r="IX25" i="7" s="1"/>
  <c r="IY25" i="7" s="1"/>
  <c r="IW26" i="7"/>
  <c r="IX26" i="7" s="1"/>
  <c r="IW22" i="7"/>
  <c r="IX22" i="7" s="1"/>
  <c r="IY22" i="7" s="1"/>
  <c r="IW24" i="7"/>
  <c r="IX24" i="7" s="1"/>
  <c r="IW20" i="7"/>
  <c r="IX20" i="7" s="1"/>
  <c r="IY20" i="7" s="1"/>
  <c r="IW23" i="7"/>
  <c r="IX23" i="7" s="1"/>
  <c r="IY23" i="7" s="1"/>
  <c r="IW21" i="7"/>
  <c r="IX21" i="7" s="1"/>
  <c r="IY21" i="7" s="1"/>
  <c r="IW17" i="7"/>
  <c r="IX17" i="7" s="1"/>
  <c r="IY17" i="7" s="1"/>
  <c r="IW19" i="7"/>
  <c r="IX19" i="7" s="1"/>
  <c r="IW18" i="7"/>
  <c r="IX18" i="7" s="1"/>
  <c r="IY18" i="7" s="1"/>
  <c r="IW12" i="7"/>
  <c r="IX12" i="7" s="1"/>
  <c r="IY12" i="7" s="1"/>
  <c r="IW16" i="7"/>
  <c r="IX16" i="7" s="1"/>
  <c r="IW14" i="7"/>
  <c r="IX14" i="7" s="1"/>
  <c r="IY14" i="7" s="1"/>
  <c r="IW15" i="7"/>
  <c r="IX15" i="7" s="1"/>
  <c r="IW11" i="7"/>
  <c r="IX11" i="7" s="1"/>
  <c r="IY11" i="7" s="1"/>
  <c r="IW13" i="7"/>
  <c r="IX13" i="7" s="1"/>
  <c r="IW9" i="7"/>
  <c r="IW10" i="7"/>
  <c r="IX10" i="7" s="1"/>
  <c r="IW7" i="7"/>
  <c r="IX7" i="7" s="1"/>
  <c r="IY7" i="7" s="1"/>
  <c r="IW8" i="7"/>
  <c r="IX8" i="7" s="1"/>
  <c r="IW5" i="7"/>
  <c r="IX5" i="7" s="1"/>
  <c r="IY5" i="7" s="1"/>
  <c r="IW6" i="7"/>
  <c r="IX6" i="7" s="1"/>
  <c r="IY56" i="7" l="1"/>
  <c r="IY54" i="7"/>
  <c r="IY50" i="7"/>
  <c r="IY48" i="7"/>
  <c r="IY45" i="7"/>
  <c r="IY42" i="7"/>
  <c r="IY40" i="7"/>
  <c r="IY36" i="7"/>
  <c r="IY35" i="7"/>
  <c r="IY32" i="7"/>
  <c r="IY30" i="7"/>
  <c r="IY28" i="7"/>
  <c r="IY26" i="7"/>
  <c r="IY24" i="7"/>
  <c r="IY19" i="7"/>
  <c r="IY16" i="7"/>
  <c r="IY15" i="7"/>
  <c r="IY13" i="7"/>
  <c r="IY10" i="7"/>
  <c r="IY8" i="7"/>
  <c r="IY6" i="7"/>
  <c r="IX51" i="7"/>
  <c r="IY51" i="7" s="1"/>
  <c r="IX38" i="7"/>
  <c r="IY38" i="7" s="1"/>
  <c r="IX33" i="7"/>
  <c r="IY33" i="7" s="1"/>
  <c r="IX44" i="7"/>
  <c r="IY44" i="7" s="1"/>
  <c r="IX53" i="7"/>
  <c r="IY53" i="7" s="1"/>
  <c r="IX55" i="7"/>
  <c r="IY55" i="7" s="1"/>
  <c r="IW63" i="7"/>
  <c r="IX31" i="7"/>
  <c r="IY31" i="7" s="1"/>
  <c r="IX9" i="7" l="1"/>
  <c r="IY9" i="7" s="1"/>
  <c r="IX63" i="7" l="1"/>
  <c r="IZ35" i="7" s="1"/>
  <c r="JA35" i="7" s="1"/>
  <c r="IZ56" i="7" l="1"/>
  <c r="JA56" i="7" s="1"/>
  <c r="IZ55" i="7"/>
  <c r="IZ54" i="7"/>
  <c r="IZ53" i="7"/>
  <c r="IZ52" i="7"/>
  <c r="IZ51" i="7"/>
  <c r="IZ50" i="7"/>
  <c r="IZ49" i="7"/>
  <c r="IZ48" i="7"/>
  <c r="JA48" i="7" s="1"/>
  <c r="IZ47" i="7"/>
  <c r="IZ46" i="7"/>
  <c r="IZ45" i="7"/>
  <c r="IZ44" i="7"/>
  <c r="IZ43" i="7"/>
  <c r="IZ42" i="7"/>
  <c r="IZ41" i="7"/>
  <c r="IZ40" i="7"/>
  <c r="IZ39" i="7"/>
  <c r="IZ38" i="7"/>
  <c r="IZ37" i="7"/>
  <c r="IZ36" i="7"/>
  <c r="JA36" i="7" s="1"/>
  <c r="JB35" i="7"/>
  <c r="JH35" i="7"/>
  <c r="IZ33" i="7"/>
  <c r="IZ34" i="7"/>
  <c r="JA34" i="7" s="1"/>
  <c r="IZ29" i="7"/>
  <c r="IZ32" i="7"/>
  <c r="JA32" i="7" s="1"/>
  <c r="IZ31" i="7"/>
  <c r="IZ30" i="7"/>
  <c r="JA30" i="7" s="1"/>
  <c r="IZ9" i="7"/>
  <c r="IZ28" i="7"/>
  <c r="JA28" i="7" s="1"/>
  <c r="IZ27" i="7"/>
  <c r="IZ26" i="7"/>
  <c r="IZ25" i="7"/>
  <c r="IZ24" i="7"/>
  <c r="IZ23" i="7"/>
  <c r="JA23" i="7" s="1"/>
  <c r="IZ22" i="7"/>
  <c r="IZ21" i="7"/>
  <c r="IZ20" i="7"/>
  <c r="JA20" i="7" s="1"/>
  <c r="IZ19" i="7"/>
  <c r="IZ18" i="7"/>
  <c r="IZ17" i="7"/>
  <c r="IZ16" i="7"/>
  <c r="IZ15" i="7"/>
  <c r="JA15" i="7" s="1"/>
  <c r="IZ14" i="7"/>
  <c r="JA14" i="7" s="1"/>
  <c r="IZ13" i="7"/>
  <c r="IZ12" i="7"/>
  <c r="IZ11" i="7"/>
  <c r="IZ10" i="7"/>
  <c r="JA10" i="7" s="1"/>
  <c r="IZ7" i="7"/>
  <c r="IZ8" i="7"/>
  <c r="JA8" i="7" s="1"/>
  <c r="IZ5" i="7"/>
  <c r="IZ6" i="7"/>
  <c r="JA6" i="7" s="1"/>
  <c r="JA12" i="7" l="1"/>
  <c r="JB12" i="7" s="1"/>
  <c r="JA43" i="7"/>
  <c r="JB43" i="7" s="1"/>
  <c r="JA46" i="7"/>
  <c r="JB46" i="7" s="1"/>
  <c r="JA47" i="7"/>
  <c r="JH47" i="7" s="1"/>
  <c r="JA11" i="7"/>
  <c r="JH11" i="7" s="1"/>
  <c r="JA41" i="7"/>
  <c r="JH41" i="7" s="1"/>
  <c r="JA33" i="7"/>
  <c r="JB33" i="7" s="1"/>
  <c r="JA49" i="7"/>
  <c r="JH49" i="7" s="1"/>
  <c r="JA50" i="7"/>
  <c r="JB50" i="7" s="1"/>
  <c r="JA44" i="7"/>
  <c r="JB44" i="7" s="1"/>
  <c r="JA51" i="7"/>
  <c r="JB51" i="7" s="1"/>
  <c r="JA13" i="7"/>
  <c r="JB13" i="7" s="1"/>
  <c r="JA45" i="7"/>
  <c r="JB45" i="7" s="1"/>
  <c r="JA19" i="7"/>
  <c r="JH19" i="7" s="1"/>
  <c r="JA22" i="7"/>
  <c r="JH22" i="7" s="1"/>
  <c r="JA52" i="7"/>
  <c r="JH52" i="7" s="1"/>
  <c r="JA17" i="7"/>
  <c r="JB17" i="7" s="1"/>
  <c r="JA53" i="7"/>
  <c r="JB53" i="7" s="1"/>
  <c r="JA31" i="7"/>
  <c r="JH31" i="7" s="1"/>
  <c r="JA16" i="7"/>
  <c r="JH16" i="7" s="1"/>
  <c r="JA29" i="7"/>
  <c r="JH29" i="7" s="1"/>
  <c r="JA38" i="7"/>
  <c r="JB38" i="7" s="1"/>
  <c r="JA54" i="7"/>
  <c r="JH54" i="7" s="1"/>
  <c r="JA27" i="7"/>
  <c r="JH27" i="7" s="1"/>
  <c r="JA42" i="7"/>
  <c r="JB42" i="7" s="1"/>
  <c r="JA18" i="7"/>
  <c r="JH18" i="7" s="1"/>
  <c r="JA55" i="7"/>
  <c r="JB55" i="7" s="1"/>
  <c r="JA9" i="7"/>
  <c r="JB9" i="7" s="1"/>
  <c r="JA21" i="7"/>
  <c r="JH21" i="7" s="1"/>
  <c r="JA5" i="7"/>
  <c r="IY66" i="7" s="1"/>
  <c r="JA37" i="7"/>
  <c r="JH37" i="7" s="1"/>
  <c r="JA24" i="7"/>
  <c r="JH24" i="7" s="1"/>
  <c r="JA7" i="7"/>
  <c r="JB7" i="7" s="1"/>
  <c r="JA25" i="7"/>
  <c r="JB25" i="7" s="1"/>
  <c r="JA39" i="7"/>
  <c r="JB39" i="7" s="1"/>
  <c r="JA26" i="7"/>
  <c r="JB26" i="7" s="1"/>
  <c r="JA40" i="7"/>
  <c r="JB40" i="7" s="1"/>
  <c r="JB56" i="7"/>
  <c r="JH56" i="7"/>
  <c r="JH55" i="7"/>
  <c r="JH53" i="7"/>
  <c r="JB48" i="7"/>
  <c r="JH48" i="7"/>
  <c r="JH43" i="7"/>
  <c r="JH42" i="7"/>
  <c r="JB36" i="7"/>
  <c r="JH36" i="7"/>
  <c r="JB34" i="7"/>
  <c r="JH34" i="7"/>
  <c r="JB32" i="7"/>
  <c r="JH32" i="7"/>
  <c r="JB30" i="7"/>
  <c r="JH30" i="7"/>
  <c r="JB28" i="7"/>
  <c r="JH28" i="7"/>
  <c r="JH26" i="7"/>
  <c r="JH25" i="7"/>
  <c r="JB23" i="7"/>
  <c r="JH23" i="7"/>
  <c r="JB20" i="7"/>
  <c r="JH20" i="7"/>
  <c r="JB15" i="7"/>
  <c r="JH15" i="7"/>
  <c r="JB14" i="7"/>
  <c r="JH14" i="7"/>
  <c r="JH13" i="7"/>
  <c r="JB10" i="7"/>
  <c r="JH10" i="7"/>
  <c r="JH7" i="7"/>
  <c r="JB8" i="7"/>
  <c r="JH8" i="7"/>
  <c r="JH5" i="7"/>
  <c r="JB6" i="7"/>
  <c r="JH6" i="7"/>
  <c r="JH12" i="7"/>
  <c r="JH39" i="7"/>
  <c r="JH51" i="7"/>
  <c r="JH44" i="7"/>
  <c r="JH9" i="7"/>
  <c r="JB24" i="7" l="1"/>
  <c r="JB49" i="7"/>
  <c r="JH38" i="7"/>
  <c r="JB5" i="7"/>
  <c r="JB41" i="7"/>
  <c r="JB11" i="7"/>
  <c r="JH33" i="7"/>
  <c r="JB54" i="7"/>
  <c r="JB47" i="7"/>
  <c r="JB27" i="7"/>
  <c r="JB21" i="7"/>
  <c r="JB16" i="7"/>
  <c r="JB63" i="7" s="1"/>
  <c r="JH45" i="7"/>
  <c r="JB52" i="7"/>
  <c r="JH46" i="7"/>
  <c r="JB31" i="7"/>
  <c r="JB37" i="7"/>
  <c r="JA63" i="7"/>
  <c r="JJ54" i="7" s="1"/>
  <c r="JH40" i="7"/>
  <c r="JB22" i="7"/>
  <c r="JB29" i="7"/>
  <c r="JH17" i="7"/>
  <c r="JH63" i="7" s="1"/>
  <c r="JI54" i="7" s="1"/>
  <c r="JK54" i="7" s="1"/>
  <c r="JB18" i="7"/>
  <c r="JB19" i="7"/>
  <c r="JH50" i="7"/>
  <c r="JJ56" i="7"/>
  <c r="JJ50" i="7"/>
  <c r="JJ52" i="7"/>
  <c r="JJ46" i="7"/>
  <c r="JJ49" i="7"/>
  <c r="JJ48" i="7"/>
  <c r="JJ42" i="7"/>
  <c r="JJ45" i="7"/>
  <c r="JJ40" i="7"/>
  <c r="JJ41" i="7"/>
  <c r="JJ36" i="7"/>
  <c r="JJ37" i="7"/>
  <c r="JJ30" i="7"/>
  <c r="JJ35" i="7"/>
  <c r="JJ34" i="7"/>
  <c r="JJ32" i="7"/>
  <c r="JJ28" i="7"/>
  <c r="JJ29" i="7"/>
  <c r="JJ25" i="7"/>
  <c r="JJ26" i="7"/>
  <c r="JJ20" i="7"/>
  <c r="JJ24" i="7"/>
  <c r="JJ23" i="7"/>
  <c r="JJ17" i="7"/>
  <c r="JJ19" i="7"/>
  <c r="JJ13" i="7"/>
  <c r="JJ16" i="7"/>
  <c r="JJ15" i="7"/>
  <c r="JJ14" i="7"/>
  <c r="JJ8" i="7"/>
  <c r="JJ11" i="7"/>
  <c r="JJ10" i="7"/>
  <c r="JJ43" i="7"/>
  <c r="JJ7" i="7"/>
  <c r="JJ6" i="7"/>
  <c r="JE44" i="7"/>
  <c r="JF44" i="7" s="1"/>
  <c r="JJ5" i="7"/>
  <c r="JE18" i="7"/>
  <c r="JF18" i="7" s="1"/>
  <c r="JJ33" i="7"/>
  <c r="JE61" i="7"/>
  <c r="JF61" i="7" s="1"/>
  <c r="JE35" i="7"/>
  <c r="JF35" i="7" s="1"/>
  <c r="JE10" i="7"/>
  <c r="JF10" i="7" s="1"/>
  <c r="JE32" i="7"/>
  <c r="JF32" i="7" s="1"/>
  <c r="JE50" i="7"/>
  <c r="JF50" i="7" s="1"/>
  <c r="JE25" i="7"/>
  <c r="JF25" i="7" s="1"/>
  <c r="JE40" i="7"/>
  <c r="JF40" i="7" s="1"/>
  <c r="JE12" i="7"/>
  <c r="JF12" i="7" s="1"/>
  <c r="JE14" i="7"/>
  <c r="JF14" i="7" s="1"/>
  <c r="JE53" i="7"/>
  <c r="JF53" i="7" s="1"/>
  <c r="JE56" i="7"/>
  <c r="JF56" i="7" s="1"/>
  <c r="JE33" i="7"/>
  <c r="JF33" i="7" s="1"/>
  <c r="JJ9" i="7"/>
  <c r="JE55" i="7"/>
  <c r="JF55" i="7" s="1"/>
  <c r="JE23" i="7"/>
  <c r="JF23" i="7" s="1"/>
  <c r="JJ55" i="7"/>
  <c r="JE60" i="7"/>
  <c r="JF60" i="7" s="1"/>
  <c r="JE59" i="7"/>
  <c r="JF59" i="7" s="1"/>
  <c r="JE49" i="7"/>
  <c r="JF49" i="7" s="1"/>
  <c r="JE27" i="7"/>
  <c r="JF27" i="7" s="1"/>
  <c r="JE15" i="7"/>
  <c r="JF15" i="7" s="1"/>
  <c r="JE51" i="7"/>
  <c r="JF51" i="7" s="1"/>
  <c r="JE48" i="7"/>
  <c r="JF48" i="7" s="1"/>
  <c r="JJ22" i="7"/>
  <c r="JE21" i="7"/>
  <c r="JF21" i="7" s="1"/>
  <c r="JJ44" i="7"/>
  <c r="JJ21" i="7"/>
  <c r="JE9" i="7"/>
  <c r="JF9" i="7" s="1"/>
  <c r="JE19" i="7"/>
  <c r="JF19" i="7" s="1"/>
  <c r="JE11" i="7"/>
  <c r="JF11" i="7" s="1"/>
  <c r="JE20" i="7"/>
  <c r="JF20" i="7" s="1"/>
  <c r="JJ27" i="7"/>
  <c r="JE24" i="7"/>
  <c r="JF24" i="7" s="1"/>
  <c r="JE28" i="7"/>
  <c r="JF28" i="7" s="1"/>
  <c r="JE52" i="7"/>
  <c r="JF52" i="7" s="1"/>
  <c r="JE34" i="7"/>
  <c r="JF34" i="7" s="1"/>
  <c r="JE38" i="7"/>
  <c r="JF38" i="7" s="1"/>
  <c r="JE37" i="7"/>
  <c r="JF37" i="7" s="1"/>
  <c r="JE62" i="7"/>
  <c r="JF62" i="7" s="1"/>
  <c r="JE54" i="7"/>
  <c r="JF54" i="7" s="1"/>
  <c r="JE16" i="7"/>
  <c r="JF16" i="7" s="1"/>
  <c r="JJ47" i="7"/>
  <c r="JE8" i="7"/>
  <c r="JF8" i="7" s="1"/>
  <c r="JE26" i="7"/>
  <c r="JF26" i="7" s="1"/>
  <c r="JJ31" i="7"/>
  <c r="JE41" i="7"/>
  <c r="JF41" i="7" s="1"/>
  <c r="JE36" i="7"/>
  <c r="JF36" i="7" s="1"/>
  <c r="JE6" i="7"/>
  <c r="JF6" i="7" s="1"/>
  <c r="JJ38" i="7"/>
  <c r="JE39" i="7"/>
  <c r="JF39" i="7" s="1"/>
  <c r="JE7" i="7"/>
  <c r="JF7" i="7" s="1"/>
  <c r="JE57" i="7"/>
  <c r="JF57" i="7" s="1"/>
  <c r="JE46" i="7"/>
  <c r="JF46" i="7" s="1"/>
  <c r="JJ39" i="7"/>
  <c r="JE13" i="7"/>
  <c r="JF13" i="7" s="1"/>
  <c r="JJ12" i="7"/>
  <c r="JE5" i="7"/>
  <c r="JF5" i="7" s="1"/>
  <c r="JE42" i="7"/>
  <c r="JF42" i="7" s="1"/>
  <c r="JE45" i="7"/>
  <c r="JF45" i="7" s="1"/>
  <c r="JE47" i="7"/>
  <c r="JF47" i="7" s="1"/>
  <c r="JE43" i="7"/>
  <c r="JF43" i="7" s="1"/>
  <c r="JE31" i="7"/>
  <c r="JF31" i="7" s="1"/>
  <c r="JE17" i="7"/>
  <c r="JF17" i="7" s="1"/>
  <c r="JJ18" i="7"/>
  <c r="JJ53" i="7"/>
  <c r="JE22" i="7"/>
  <c r="JF22" i="7" s="1"/>
  <c r="JE58" i="7"/>
  <c r="JF58" i="7" s="1"/>
  <c r="JE29" i="7"/>
  <c r="JF29" i="7" s="1"/>
  <c r="JE30" i="7"/>
  <c r="JF30" i="7" s="1"/>
  <c r="JJ51" i="7" l="1"/>
  <c r="JI56" i="7"/>
  <c r="JK56" i="7" s="1"/>
  <c r="JI50" i="7"/>
  <c r="JK50" i="7" s="1"/>
  <c r="JI52" i="7"/>
  <c r="JK52" i="7" s="1"/>
  <c r="JI46" i="7"/>
  <c r="JK46" i="7" s="1"/>
  <c r="JI49" i="7"/>
  <c r="JK49" i="7" s="1"/>
  <c r="JI48" i="7"/>
  <c r="JK48" i="7" s="1"/>
  <c r="JI42" i="7"/>
  <c r="JK42" i="7" s="1"/>
  <c r="JI45" i="7"/>
  <c r="JK45" i="7" s="1"/>
  <c r="JI40" i="7"/>
  <c r="JK40" i="7" s="1"/>
  <c r="JI41" i="7"/>
  <c r="JK41" i="7" s="1"/>
  <c r="JI36" i="7"/>
  <c r="JK36" i="7" s="1"/>
  <c r="JI37" i="7"/>
  <c r="JK37" i="7" s="1"/>
  <c r="JI30" i="7"/>
  <c r="JK30" i="7" s="1"/>
  <c r="JI35" i="7"/>
  <c r="JK35" i="7" s="1"/>
  <c r="JI34" i="7"/>
  <c r="JK34" i="7" s="1"/>
  <c r="JI32" i="7"/>
  <c r="JK32" i="7" s="1"/>
  <c r="JI28" i="7"/>
  <c r="JK28" i="7" s="1"/>
  <c r="JI29" i="7"/>
  <c r="JK29" i="7" s="1"/>
  <c r="JI25" i="7"/>
  <c r="JK25" i="7" s="1"/>
  <c r="JI26" i="7"/>
  <c r="JK26" i="7" s="1"/>
  <c r="JI20" i="7"/>
  <c r="JK20" i="7" s="1"/>
  <c r="JI24" i="7"/>
  <c r="JK24" i="7" s="1"/>
  <c r="JI23" i="7"/>
  <c r="JK23" i="7" s="1"/>
  <c r="JI17" i="7"/>
  <c r="JK17" i="7" s="1"/>
  <c r="JI19" i="7"/>
  <c r="JK19" i="7" s="1"/>
  <c r="JI13" i="7"/>
  <c r="JK13" i="7" s="1"/>
  <c r="JI16" i="7"/>
  <c r="JK16" i="7" s="1"/>
  <c r="JI15" i="7"/>
  <c r="JK15" i="7" s="1"/>
  <c r="JI14" i="7"/>
  <c r="JK14" i="7" s="1"/>
  <c r="JI8" i="7"/>
  <c r="JK8" i="7" s="1"/>
  <c r="JI11" i="7"/>
  <c r="JK11" i="7" s="1"/>
  <c r="JI10" i="7"/>
  <c r="JK10" i="7" s="1"/>
  <c r="JI43" i="7"/>
  <c r="JK43" i="7" s="1"/>
  <c r="JI7" i="7"/>
  <c r="JK7" i="7" s="1"/>
  <c r="JI6" i="7"/>
  <c r="JK6" i="7" s="1"/>
  <c r="IY67" i="7"/>
  <c r="JI5" i="7"/>
  <c r="JK5" i="7" s="1"/>
  <c r="JJ63" i="7"/>
  <c r="JI33" i="7"/>
  <c r="JK33" i="7" s="1"/>
  <c r="JI47" i="7"/>
  <c r="JK47" i="7" s="1"/>
  <c r="JI39" i="7"/>
  <c r="JK39" i="7" s="1"/>
  <c r="JI12" i="7"/>
  <c r="JK12" i="7" s="1"/>
  <c r="JI9" i="7"/>
  <c r="JK9" i="7" s="1"/>
  <c r="JI22" i="7"/>
  <c r="JK22" i="7" s="1"/>
  <c r="JI27" i="7"/>
  <c r="JK27" i="7" s="1"/>
  <c r="JI38" i="7"/>
  <c r="JK38" i="7" s="1"/>
  <c r="JI18" i="7"/>
  <c r="JK18" i="7" s="1"/>
  <c r="JI53" i="7"/>
  <c r="JK53" i="7" s="1"/>
  <c r="JF63" i="7"/>
  <c r="JE63" i="7"/>
  <c r="JI44" i="7"/>
  <c r="JK44" i="7" s="1"/>
  <c r="JI31" i="7"/>
  <c r="JK31" i="7" s="1"/>
  <c r="JI21" i="7"/>
  <c r="JK21" i="7" s="1"/>
  <c r="JI55" i="7"/>
  <c r="JK55" i="7" s="1"/>
  <c r="JI51" i="7"/>
  <c r="JK51" i="7" s="1"/>
  <c r="JF65" i="7" a="1"/>
  <c r="JF65" i="7" s="1"/>
  <c r="JK63" i="7" l="1"/>
  <c r="JK65" i="7" a="1"/>
  <c r="JK65" i="7" s="1"/>
  <c r="JI6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<sst xmlns="http://schemas.openxmlformats.org/spreadsheetml/2006/main" count="639" uniqueCount="256">
  <si>
    <t>Eastern Cape</t>
  </si>
  <si>
    <t>Constituency 1</t>
  </si>
  <si>
    <t>Constituency 2</t>
  </si>
  <si>
    <t>Constituency 3</t>
  </si>
  <si>
    <t>Constituency 4</t>
  </si>
  <si>
    <t>Constituency 5</t>
  </si>
  <si>
    <t>Constituency 6</t>
  </si>
  <si>
    <t>Constituency 7</t>
  </si>
  <si>
    <t>Constituency 9</t>
  </si>
  <si>
    <t>Constituency 10</t>
  </si>
  <si>
    <t>Constituency 11</t>
  </si>
  <si>
    <t>Constituency 12</t>
  </si>
  <si>
    <t>Constituency 13</t>
  </si>
  <si>
    <t>Constituency 14</t>
  </si>
  <si>
    <t>Constituency 15</t>
  </si>
  <si>
    <t>Constituency 16</t>
  </si>
  <si>
    <t>Constituency 17</t>
  </si>
  <si>
    <t>Constituency 18</t>
  </si>
  <si>
    <t>Constituency 19</t>
  </si>
  <si>
    <t>Constituency 20</t>
  </si>
  <si>
    <t>Constituency 21</t>
  </si>
  <si>
    <t>Constituency 22</t>
  </si>
  <si>
    <t>Constituency 23</t>
  </si>
  <si>
    <t>Constituency 24</t>
  </si>
  <si>
    <t>Constituency 25</t>
  </si>
  <si>
    <t>Free State</t>
  </si>
  <si>
    <t>Constituency 26</t>
  </si>
  <si>
    <t>Constituency 27</t>
  </si>
  <si>
    <t>Constituency 28</t>
  </si>
  <si>
    <t>Constituency 29</t>
  </si>
  <si>
    <t>Constituency 30</t>
  </si>
  <si>
    <t>Constituency 31</t>
  </si>
  <si>
    <t>Constituency 32</t>
  </si>
  <si>
    <t>Constituency 33</t>
  </si>
  <si>
    <t>Constituency 34</t>
  </si>
  <si>
    <t>Constituency 35</t>
  </si>
  <si>
    <t>Gauteng</t>
  </si>
  <si>
    <t>Constituency 36</t>
  </si>
  <si>
    <t>Constituency 37</t>
  </si>
  <si>
    <t>Constituency 38</t>
  </si>
  <si>
    <t>Constituency 39</t>
  </si>
  <si>
    <t>Constituency 40</t>
  </si>
  <si>
    <t>Constituency 41</t>
  </si>
  <si>
    <t>KwaZulu-Natal</t>
  </si>
  <si>
    <t>Limpopo</t>
  </si>
  <si>
    <t>Mpumalanga</t>
  </si>
  <si>
    <t>North West</t>
  </si>
  <si>
    <t>Northern Cape</t>
  </si>
  <si>
    <t>Western Cape</t>
  </si>
  <si>
    <t>PartyName</t>
  </si>
  <si>
    <t>Valid Votes</t>
  </si>
  <si>
    <t>EASTERN CAPE</t>
  </si>
  <si>
    <t>National Votes</t>
  </si>
  <si>
    <t>FREE STATE</t>
  </si>
  <si>
    <t>GAUTENG</t>
  </si>
  <si>
    <t>TOTAL</t>
  </si>
  <si>
    <t>KWAZULU-NATAL</t>
  </si>
  <si>
    <t>MPUMALANGA</t>
  </si>
  <si>
    <t>NORTHERN CAPE</t>
  </si>
  <si>
    <t>LIMPOPO</t>
  </si>
  <si>
    <t>NORTH WEST</t>
  </si>
  <si>
    <t>WESTERN CAPE</t>
  </si>
  <si>
    <t>First Allocation</t>
  </si>
  <si>
    <t>Total Seats</t>
  </si>
  <si>
    <t>Quota per Seat</t>
  </si>
  <si>
    <t>Province</t>
  </si>
  <si>
    <t>Cert_RegPop</t>
  </si>
  <si>
    <t>Norm</t>
  </si>
  <si>
    <t>CONSTITUENCY</t>
  </si>
  <si>
    <t>ConstituencyNo</t>
  </si>
  <si>
    <t>RegPop</t>
  </si>
  <si>
    <t>Seats Allocation</t>
  </si>
  <si>
    <t>Reg Pop Seats Category</t>
  </si>
  <si>
    <t>Municipalities</t>
  </si>
  <si>
    <t>NMA</t>
  </si>
  <si>
    <t>BUF, EC122, EC123, EC124, EC126</t>
  </si>
  <si>
    <t>EC101, EC102, EC104, EC105, EC106, EC108, EC109, EC129, EC131, EC139, EC145</t>
  </si>
  <si>
    <t>EC121, EC135, EC136, EC137, EC138, EC141, EC142, EC156, EC157</t>
  </si>
  <si>
    <t>EC153, EC154, EC155, EC441, EC442, EC443, EC444</t>
  </si>
  <si>
    <t>MAN, FS161, FS162, FS163, FS181, FS182, FS183, FS185, FS191, FS192, FS196</t>
  </si>
  <si>
    <t>FS184, FS193, FS194, FS195, FS201, FS203, FS204, FS205</t>
  </si>
  <si>
    <t>Constiuency 8</t>
  </si>
  <si>
    <t>GT421, GT422, GT423, GT481, GT484, GT485</t>
  </si>
  <si>
    <t>EKU - Region1</t>
  </si>
  <si>
    <t>EKU - Region2</t>
  </si>
  <si>
    <t>JHB - Region1</t>
  </si>
  <si>
    <t>JHB - Region2</t>
  </si>
  <si>
    <t>JHB - Region3</t>
  </si>
  <si>
    <t>TSH -Region1</t>
  </si>
  <si>
    <t>TSH -Region2</t>
  </si>
  <si>
    <t>ETH - Region1</t>
  </si>
  <si>
    <t>ETH - Region2</t>
  </si>
  <si>
    <t>ETH - Region3</t>
  </si>
  <si>
    <t>KZN212, KZN213, KZN214, KZN216, KZN433, KZN435</t>
  </si>
  <si>
    <t>KZN224, KZN225, KZN226, KZN227, KZN434, KZN436</t>
  </si>
  <si>
    <t>KZN221, KZN222, KZN223, KZN235, KZN237, KZN238, KZN245</t>
  </si>
  <si>
    <t>KZN284, KZN285, KZN286, KZN291, KZN292, KZN293, KZN294</t>
  </si>
  <si>
    <t>KZN241, KZN242, KZN244, KZN252, KZN253, KZN254, KZN261</t>
  </si>
  <si>
    <t>KZN262, KZN263, KZN265, KZN266, KZN271, KZN272</t>
  </si>
  <si>
    <t>KZN275, KZN276, KZN281, KZN282,</t>
  </si>
  <si>
    <t>MP311, MP312, MP313, MP314, MP315, MP316</t>
  </si>
  <si>
    <t>MP301, MP302, MP303, MP304, MP305, MP306, MP307</t>
  </si>
  <si>
    <t>MP321, MP324, MP325, MP326</t>
  </si>
  <si>
    <t>All municipalities in Northern Cape</t>
  </si>
  <si>
    <t>LIM361, LIM362, LIM366, LIM367, LIM368, LIM471, LIM472, LIM473</t>
  </si>
  <si>
    <t>LIM354, LIM355, LIM476</t>
  </si>
  <si>
    <t>LIM332, LIM343, LIM344, LIM351, LIM353</t>
  </si>
  <si>
    <t>LIM331, LIM333, LIM334, LIM335, LIM341, LIM345</t>
  </si>
  <si>
    <t>NW371, NW372, NW373</t>
  </si>
  <si>
    <t>NW374, NW375, NW384, NW385, NW393, NW396, NW403, NW404, NW405</t>
  </si>
  <si>
    <t>NW381, NW382, NW383, NW392, NW394, NW397</t>
  </si>
  <si>
    <t>CPT - Region1</t>
  </si>
  <si>
    <t>CPT - Region2</t>
  </si>
  <si>
    <t>CPT - Region3</t>
  </si>
  <si>
    <t>WC011, WC012, WC013, WC014, WC015, WC022, WC023, WC024, WC025, WC031, WC032</t>
  </si>
  <si>
    <t>WC026, WC033, WC034, WC041, WC042, WC043, WC044, WC045, WC047, WC048, WC051, WC052, WC053</t>
  </si>
  <si>
    <t>Constituency  1 (4 seats)</t>
  </si>
  <si>
    <t>Constituency  2 (5 seats)</t>
  </si>
  <si>
    <t>Constituency  3 (4 seats)</t>
  </si>
  <si>
    <t>Constituency  4 (6 seats)</t>
  </si>
  <si>
    <t>Constituency  5 (6 seats)</t>
  </si>
  <si>
    <t>Constituency  6 (5 seats)</t>
  </si>
  <si>
    <t>Constituency  7 (5 seats)</t>
  </si>
  <si>
    <t>Constituency  8 (6 seats)</t>
  </si>
  <si>
    <t>Constituency  9 (6 seats)</t>
  </si>
  <si>
    <t>Constituency  10 (6 seats)</t>
  </si>
  <si>
    <t>Constituency  11 (6 seats)</t>
  </si>
  <si>
    <t>Constituency  12 (6 seats)</t>
  </si>
  <si>
    <t>Constituency  13 (5 seats)</t>
  </si>
  <si>
    <t>Constituency  14 (6 seats)</t>
  </si>
  <si>
    <t>Constituency  15 (6 seats)</t>
  </si>
  <si>
    <t>Constituency  16 (4 seats)</t>
  </si>
  <si>
    <t>Constituency  17 (5 seats)</t>
  </si>
  <si>
    <t>Constituency  18 (5 seats)</t>
  </si>
  <si>
    <t>Constituency  19 (4 seats)</t>
  </si>
  <si>
    <t>Constituency  20 (4 seats)</t>
  </si>
  <si>
    <t>Constituency  21 (4 seats)</t>
  </si>
  <si>
    <t>Constituency  22 (4 seats)</t>
  </si>
  <si>
    <t>Constituency  23 (4 seats)</t>
  </si>
  <si>
    <t>Constituency  24 (4 seats)</t>
  </si>
  <si>
    <t>Constituency  25 (3 seats)</t>
  </si>
  <si>
    <t>Constituency  26 (5 seats)</t>
  </si>
  <si>
    <t>Constituency  27 (4 seats)</t>
  </si>
  <si>
    <t>Constituency  28 (6 seats)</t>
  </si>
  <si>
    <t>Constituency  29 (5 seats)</t>
  </si>
  <si>
    <t>Constituency  30 (5 seats)</t>
  </si>
  <si>
    <t>Constituency  31 (5 seats)</t>
  </si>
  <si>
    <t>Constituency  32 (5 seats)</t>
  </si>
  <si>
    <t>Constituency  33 (5 seats)</t>
  </si>
  <si>
    <t>Constituency  34 (5 seats)</t>
  </si>
  <si>
    <t>Constituency  35 (5 seats)</t>
  </si>
  <si>
    <t>Constituency  36 (3 seats)</t>
  </si>
  <si>
    <t>Constituency  37 (5 seats)</t>
  </si>
  <si>
    <t>Constituency  38 (5 seats)</t>
  </si>
  <si>
    <t>Constituency  39 (5 seats)</t>
  </si>
  <si>
    <t>Constituency  40 (5 seats)</t>
  </si>
  <si>
    <t>Constituency  41 (4 seats)</t>
  </si>
  <si>
    <t>RegPop per seat</t>
  </si>
  <si>
    <t>Constituencies built by combining Registered population of Municipalities</t>
  </si>
  <si>
    <t>Min Norm 15%</t>
  </si>
  <si>
    <t>Max Norm 15%</t>
  </si>
  <si>
    <t>% Deviation from Norm</t>
  </si>
  <si>
    <t>Difference between Norm and actual Registration</t>
  </si>
  <si>
    <t>REGISTERED POPULATION PER CONSTITUENCY AND THEIR DEVIATION FROM THE NORM</t>
  </si>
  <si>
    <t>Registered population Norm per 3 Seat Constituency</t>
  </si>
  <si>
    <t>Registered population Norm per 4 Seat Constituency</t>
  </si>
  <si>
    <t>Registered population Norm per 5 Seat Constituency</t>
  </si>
  <si>
    <t>Registered population Norm per 6 Seat Constituency</t>
  </si>
  <si>
    <t>Registered population Norm per7 Seat Constituency</t>
  </si>
  <si>
    <t>Seats</t>
  </si>
  <si>
    <t>Remainder</t>
  </si>
  <si>
    <t>Rank</t>
  </si>
  <si>
    <t>First Calc</t>
  </si>
  <si>
    <t>Quota</t>
  </si>
  <si>
    <t>First
Calculation</t>
  </si>
  <si>
    <t>First
Allocation</t>
  </si>
  <si>
    <t>List Seats</t>
  </si>
  <si>
    <t>Variance</t>
  </si>
  <si>
    <t>Avg abs var</t>
  </si>
  <si>
    <t>Threshold
Represented
Party Votes</t>
  </si>
  <si>
    <t>Inter-Party
proportional final seats</t>
  </si>
  <si>
    <t>CONSTITUENCY CALCULATIONS</t>
  </si>
  <si>
    <t>votes represented</t>
  </si>
  <si>
    <t>Constituency
Seats (200)</t>
  </si>
  <si>
    <t>Overall Proportionality</t>
  </si>
  <si>
    <t>Represented Party Proportionality</t>
  </si>
  <si>
    <t>% Votes</t>
  </si>
  <si>
    <t>% Seats</t>
  </si>
  <si>
    <t>Represented Votes</t>
  </si>
  <si>
    <t>Parties</t>
  </si>
  <si>
    <t>MODEL N.3.2.4 (200:200)
OVERALL COMPENSATORY CALCULATION WITH QUOTA THRESHOLD
AND LARGEST REMAINDERS</t>
  </si>
  <si>
    <t>Seven parties with constituency seats</t>
  </si>
  <si>
    <t>MUNICIPALITY BASED MULTI-MEMBER
 CONSTITUENCIES (41)</t>
  </si>
  <si>
    <t>Cons+Nat+O/C
Votes</t>
  </si>
  <si>
    <t>Retained
Constituency
Seats</t>
  </si>
  <si>
    <t>Constituency Votes</t>
  </si>
  <si>
    <t>Retained Constituency Less than threshold
Representation</t>
  </si>
  <si>
    <t>Party 1</t>
  </si>
  <si>
    <t>Party 2</t>
  </si>
  <si>
    <t>Party 3</t>
  </si>
  <si>
    <t>Party 4</t>
  </si>
  <si>
    <t>Party 5</t>
  </si>
  <si>
    <t>Party 6</t>
  </si>
  <si>
    <t>Party 7</t>
  </si>
  <si>
    <t>Party 8</t>
  </si>
  <si>
    <t>Party 9</t>
  </si>
  <si>
    <t>Party 10</t>
  </si>
  <si>
    <t>Party 11</t>
  </si>
  <si>
    <t>Party 12</t>
  </si>
  <si>
    <t>Party 13</t>
  </si>
  <si>
    <t>Party 14</t>
  </si>
  <si>
    <t>Party 15</t>
  </si>
  <si>
    <t>Party 16</t>
  </si>
  <si>
    <t>Party 17</t>
  </si>
  <si>
    <t>Party 18</t>
  </si>
  <si>
    <t>Party 19</t>
  </si>
  <si>
    <t>Party 20</t>
  </si>
  <si>
    <t>Party 21</t>
  </si>
  <si>
    <t>Party 22</t>
  </si>
  <si>
    <t>Party 23</t>
  </si>
  <si>
    <t>Party 24</t>
  </si>
  <si>
    <t>Party 25</t>
  </si>
  <si>
    <t>Party 26</t>
  </si>
  <si>
    <t>Party 27</t>
  </si>
  <si>
    <t>Party 28</t>
  </si>
  <si>
    <t>Party 29</t>
  </si>
  <si>
    <t>Party 30</t>
  </si>
  <si>
    <t>Party 31</t>
  </si>
  <si>
    <t>Party 32</t>
  </si>
  <si>
    <t>Party 33</t>
  </si>
  <si>
    <t>Party 34</t>
  </si>
  <si>
    <t>Party 35</t>
  </si>
  <si>
    <t>Party 36</t>
  </si>
  <si>
    <t>Party 37</t>
  </si>
  <si>
    <t>Party 38</t>
  </si>
  <si>
    <t>Party 39</t>
  </si>
  <si>
    <t>Party 40</t>
  </si>
  <si>
    <t>Party 41</t>
  </si>
  <si>
    <t>Party 42</t>
  </si>
  <si>
    <t>Party 43</t>
  </si>
  <si>
    <t>Party 44</t>
  </si>
  <si>
    <t>Party 45</t>
  </si>
  <si>
    <t>Party 46</t>
  </si>
  <si>
    <t>Party 47</t>
  </si>
  <si>
    <t>Party 48</t>
  </si>
  <si>
    <t>Party 49</t>
  </si>
  <si>
    <t>Party 50</t>
  </si>
  <si>
    <t>Party 51</t>
  </si>
  <si>
    <t>Party 52</t>
  </si>
  <si>
    <t>Independent 6</t>
  </si>
  <si>
    <t>Independent 3</t>
  </si>
  <si>
    <t>Independent 1</t>
  </si>
  <si>
    <t>Independent 4</t>
  </si>
  <si>
    <t>Independent 5</t>
  </si>
  <si>
    <t>Independent 2</t>
  </si>
  <si>
    <t>Average Constituency Quota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</si>
</sst>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Calibri (Body)"/>
    </font>
    <font>
      <b/>
      <sz val="14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rgb="FFBDD7EE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</cellStyleXfs>
  <cellXfs count="208">
    <xf numFmtId="0" fontId="0" fillId="0" borderId="0" xfId="0"/>
    <xf numFmtId="164" fontId="3" fillId="0" borderId="1" xfId="1" applyNumberFormat="1" applyFont="1" applyFill="1" applyBorder="1" applyAlignment="1">
      <alignment horizontal="right" wrapText="1"/>
    </xf>
    <xf numFmtId="164" fontId="0" fillId="0" borderId="0" xfId="0" applyNumberFormat="1"/>
    <xf numFmtId="0" fontId="3" fillId="0" borderId="1" xfId="4" applyFont="1" applyBorder="1" applyAlignment="1">
      <alignment wrapText="1"/>
    </xf>
    <xf numFmtId="0" fontId="3" fillId="0" borderId="1" xfId="4" applyFont="1" applyBorder="1" applyAlignment="1">
      <alignment horizontal="right" wrapText="1"/>
    </xf>
    <xf numFmtId="164" fontId="6" fillId="0" borderId="1" xfId="1" applyNumberFormat="1" applyFont="1" applyBorder="1"/>
    <xf numFmtId="0" fontId="2" fillId="0" borderId="0" xfId="0" applyFont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17" xfId="0" applyFont="1" applyBorder="1"/>
    <xf numFmtId="164" fontId="2" fillId="0" borderId="0" xfId="1" applyNumberFormat="1" applyFont="1" applyBorder="1"/>
    <xf numFmtId="0" fontId="0" fillId="0" borderId="18" xfId="0" applyBorder="1"/>
    <xf numFmtId="0" fontId="2" fillId="0" borderId="19" xfId="0" applyFont="1" applyBorder="1"/>
    <xf numFmtId="0" fontId="0" fillId="0" borderId="20" xfId="0" applyBorder="1"/>
    <xf numFmtId="0" fontId="2" fillId="0" borderId="20" xfId="0" applyFont="1" applyBorder="1"/>
    <xf numFmtId="0" fontId="0" fillId="0" borderId="21" xfId="0" applyBorder="1"/>
    <xf numFmtId="164" fontId="6" fillId="0" borderId="0" xfId="0" applyNumberFormat="1" applyFont="1"/>
    <xf numFmtId="0" fontId="3" fillId="3" borderId="32" xfId="2" applyFont="1" applyFill="1" applyBorder="1" applyAlignment="1">
      <alignment horizontal="center"/>
    </xf>
    <xf numFmtId="0" fontId="3" fillId="3" borderId="33" xfId="2" applyFont="1" applyFill="1" applyBorder="1" applyAlignment="1">
      <alignment horizontal="center"/>
    </xf>
    <xf numFmtId="0" fontId="3" fillId="3" borderId="31" xfId="2" applyFont="1" applyFill="1" applyBorder="1" applyAlignment="1">
      <alignment horizontal="center"/>
    </xf>
    <xf numFmtId="164" fontId="0" fillId="0" borderId="1" xfId="0" applyNumberFormat="1" applyBorder="1"/>
    <xf numFmtId="164" fontId="3" fillId="0" borderId="1" xfId="4" applyNumberFormat="1" applyFont="1" applyBorder="1" applyAlignment="1">
      <alignment wrapText="1"/>
    </xf>
    <xf numFmtId="10" fontId="0" fillId="0" borderId="1" xfId="0" applyNumberFormat="1" applyBorder="1"/>
    <xf numFmtId="0" fontId="7" fillId="2" borderId="35" xfId="4" applyFont="1" applyFill="1" applyBorder="1" applyAlignment="1">
      <alignment horizontal="center" vertical="center" wrapText="1"/>
    </xf>
    <xf numFmtId="0" fontId="7" fillId="2" borderId="36" xfId="5" applyFont="1" applyFill="1" applyBorder="1" applyAlignment="1">
      <alignment horizontal="center" vertical="center" wrapText="1"/>
    </xf>
    <xf numFmtId="0" fontId="7" fillId="2" borderId="17" xfId="5" applyFont="1" applyFill="1" applyBorder="1" applyAlignment="1">
      <alignment horizontal="center" vertical="center" wrapText="1"/>
    </xf>
    <xf numFmtId="0" fontId="7" fillId="2" borderId="37" xfId="5" applyFont="1" applyFill="1" applyBorder="1" applyAlignment="1">
      <alignment horizontal="center" vertical="center" wrapText="1"/>
    </xf>
    <xf numFmtId="164" fontId="0" fillId="0" borderId="10" xfId="0" applyNumberFormat="1" applyBorder="1"/>
    <xf numFmtId="164" fontId="0" fillId="0" borderId="11" xfId="0" applyNumberFormat="1" applyBorder="1"/>
    <xf numFmtId="164" fontId="6" fillId="0" borderId="30" xfId="0" applyNumberFormat="1" applyFont="1" applyBorder="1"/>
    <xf numFmtId="164" fontId="6" fillId="0" borderId="32" xfId="0" applyNumberFormat="1" applyFont="1" applyBorder="1"/>
    <xf numFmtId="164" fontId="6" fillId="0" borderId="33" xfId="0" applyNumberFormat="1" applyFont="1" applyBorder="1"/>
    <xf numFmtId="0" fontId="0" fillId="0" borderId="32" xfId="0" applyBorder="1"/>
    <xf numFmtId="0" fontId="0" fillId="0" borderId="33" xfId="0" applyBorder="1"/>
    <xf numFmtId="0" fontId="3" fillId="0" borderId="10" xfId="5" applyFont="1" applyBorder="1" applyAlignment="1">
      <alignment wrapText="1"/>
    </xf>
    <xf numFmtId="164" fontId="0" fillId="0" borderId="11" xfId="1" applyNumberFormat="1" applyFont="1" applyBorder="1"/>
    <xf numFmtId="0" fontId="8" fillId="0" borderId="30" xfId="4" applyFont="1" applyBorder="1" applyAlignment="1">
      <alignment wrapText="1"/>
    </xf>
    <xf numFmtId="164" fontId="6" fillId="0" borderId="32" xfId="1" applyNumberFormat="1" applyFont="1" applyBorder="1"/>
    <xf numFmtId="164" fontId="6" fillId="0" borderId="33" xfId="1" applyNumberFormat="1" applyFont="1" applyBorder="1"/>
    <xf numFmtId="0" fontId="9" fillId="9" borderId="34" xfId="0" applyFont="1" applyFill="1" applyBorder="1" applyAlignment="1">
      <alignment horizontal="center"/>
    </xf>
    <xf numFmtId="164" fontId="10" fillId="0" borderId="25" xfId="1" applyNumberFormat="1" applyFont="1" applyFill="1" applyBorder="1" applyAlignment="1">
      <alignment horizontal="right" wrapText="1"/>
    </xf>
    <xf numFmtId="164" fontId="10" fillId="0" borderId="1" xfId="1" applyNumberFormat="1" applyFont="1" applyFill="1" applyBorder="1" applyAlignment="1">
      <alignment horizontal="right" wrapText="1"/>
    </xf>
    <xf numFmtId="164" fontId="10" fillId="0" borderId="6" xfId="1" applyNumberFormat="1" applyFont="1" applyFill="1" applyBorder="1" applyAlignment="1">
      <alignment horizontal="right" wrapText="1"/>
    </xf>
    <xf numFmtId="164" fontId="10" fillId="0" borderId="41" xfId="1" applyNumberFormat="1" applyFont="1" applyFill="1" applyBorder="1" applyAlignment="1">
      <alignment horizontal="right" wrapText="1"/>
    </xf>
    <xf numFmtId="164" fontId="10" fillId="0" borderId="39" xfId="1" applyNumberFormat="1" applyFont="1" applyFill="1" applyBorder="1" applyAlignment="1">
      <alignment horizontal="right" wrapText="1"/>
    </xf>
    <xf numFmtId="0" fontId="2" fillId="4" borderId="12" xfId="0" applyFont="1" applyFill="1" applyBorder="1"/>
    <xf numFmtId="0" fontId="2" fillId="4" borderId="13" xfId="0" applyFont="1" applyFill="1" applyBorder="1"/>
    <xf numFmtId="0" fontId="2" fillId="4" borderId="5" xfId="0" applyFont="1" applyFill="1" applyBorder="1"/>
    <xf numFmtId="0" fontId="2" fillId="4" borderId="6" xfId="0" applyFont="1" applyFill="1" applyBorder="1"/>
    <xf numFmtId="164" fontId="2" fillId="4" borderId="43" xfId="0" applyNumberFormat="1" applyFont="1" applyFill="1" applyBorder="1"/>
    <xf numFmtId="164" fontId="2" fillId="4" borderId="44" xfId="0" applyNumberFormat="1" applyFont="1" applyFill="1" applyBorder="1"/>
    <xf numFmtId="0" fontId="3" fillId="0" borderId="6" xfId="4" applyFont="1" applyBorder="1" applyAlignment="1">
      <alignment wrapText="1"/>
    </xf>
    <xf numFmtId="0" fontId="3" fillId="0" borderId="6" xfId="4" applyFont="1" applyBorder="1" applyAlignment="1">
      <alignment horizontal="right" wrapText="1"/>
    </xf>
    <xf numFmtId="164" fontId="3" fillId="0" borderId="6" xfId="1" applyNumberFormat="1" applyFont="1" applyFill="1" applyBorder="1" applyAlignment="1">
      <alignment horizontal="right" wrapText="1"/>
    </xf>
    <xf numFmtId="164" fontId="3" fillId="0" borderId="6" xfId="4" applyNumberFormat="1" applyFont="1" applyBorder="1" applyAlignment="1">
      <alignment wrapText="1"/>
    </xf>
    <xf numFmtId="10" fontId="0" fillId="0" borderId="6" xfId="0" applyNumberFormat="1" applyBorder="1"/>
    <xf numFmtId="0" fontId="3" fillId="0" borderId="27" xfId="4" applyFont="1" applyBorder="1" applyAlignment="1">
      <alignment wrapText="1"/>
    </xf>
    <xf numFmtId="0" fontId="3" fillId="0" borderId="28" xfId="4" applyFont="1" applyBorder="1" applyAlignment="1">
      <alignment wrapText="1"/>
    </xf>
    <xf numFmtId="0" fontId="3" fillId="0" borderId="28" xfId="4" applyFont="1" applyBorder="1" applyAlignment="1">
      <alignment horizontal="right" wrapText="1"/>
    </xf>
    <xf numFmtId="164" fontId="3" fillId="0" borderId="28" xfId="1" applyNumberFormat="1" applyFont="1" applyFill="1" applyBorder="1" applyAlignment="1">
      <alignment horizontal="right" wrapText="1"/>
    </xf>
    <xf numFmtId="164" fontId="3" fillId="0" borderId="28" xfId="4" applyNumberFormat="1" applyFont="1" applyBorder="1" applyAlignment="1">
      <alignment wrapText="1"/>
    </xf>
    <xf numFmtId="10" fontId="0" fillId="0" borderId="29" xfId="0" applyNumberFormat="1" applyBorder="1"/>
    <xf numFmtId="0" fontId="3" fillId="0" borderId="10" xfId="4" applyFont="1" applyBorder="1" applyAlignment="1">
      <alignment wrapText="1"/>
    </xf>
    <xf numFmtId="10" fontId="0" fillId="0" borderId="11" xfId="0" applyNumberFormat="1" applyBorder="1"/>
    <xf numFmtId="0" fontId="3" fillId="0" borderId="30" xfId="4" applyFont="1" applyBorder="1" applyAlignment="1">
      <alignment wrapText="1"/>
    </xf>
    <xf numFmtId="0" fontId="3" fillId="0" borderId="32" xfId="4" applyFont="1" applyBorder="1" applyAlignment="1">
      <alignment wrapText="1"/>
    </xf>
    <xf numFmtId="0" fontId="3" fillId="0" borderId="32" xfId="4" applyFont="1" applyBorder="1" applyAlignment="1">
      <alignment horizontal="right" wrapText="1"/>
    </xf>
    <xf numFmtId="164" fontId="3" fillId="0" borderId="32" xfId="1" applyNumberFormat="1" applyFont="1" applyFill="1" applyBorder="1" applyAlignment="1">
      <alignment horizontal="right" wrapText="1"/>
    </xf>
    <xf numFmtId="164" fontId="3" fillId="0" borderId="32" xfId="4" applyNumberFormat="1" applyFont="1" applyBorder="1" applyAlignment="1">
      <alignment wrapText="1"/>
    </xf>
    <xf numFmtId="10" fontId="0" fillId="0" borderId="33" xfId="0" applyNumberFormat="1" applyBorder="1"/>
    <xf numFmtId="0" fontId="3" fillId="0" borderId="43" xfId="4" applyFont="1" applyBorder="1" applyAlignment="1">
      <alignment wrapText="1"/>
    </xf>
    <xf numFmtId="0" fontId="3" fillId="0" borderId="44" xfId="4" applyFont="1" applyBorder="1" applyAlignment="1">
      <alignment wrapText="1"/>
    </xf>
    <xf numFmtId="0" fontId="3" fillId="0" borderId="44" xfId="4" applyFont="1" applyBorder="1" applyAlignment="1">
      <alignment horizontal="right" wrapText="1"/>
    </xf>
    <xf numFmtId="164" fontId="3" fillId="0" borderId="44" xfId="1" applyNumberFormat="1" applyFont="1" applyFill="1" applyBorder="1" applyAlignment="1">
      <alignment horizontal="right" wrapText="1"/>
    </xf>
    <xf numFmtId="164" fontId="3" fillId="0" borderId="44" xfId="4" applyNumberFormat="1" applyFont="1" applyBorder="1" applyAlignment="1">
      <alignment wrapText="1"/>
    </xf>
    <xf numFmtId="10" fontId="0" fillId="0" borderId="45" xfId="0" applyNumberFormat="1" applyBorder="1"/>
    <xf numFmtId="0" fontId="0" fillId="0" borderId="1" xfId="0" applyBorder="1"/>
    <xf numFmtId="0" fontId="0" fillId="4" borderId="44" xfId="0" applyFill="1" applyBorder="1"/>
    <xf numFmtId="2" fontId="0" fillId="4" borderId="44" xfId="0" applyNumberFormat="1" applyFill="1" applyBorder="1"/>
    <xf numFmtId="10" fontId="0" fillId="4" borderId="44" xfId="0" applyNumberFormat="1" applyFill="1" applyBorder="1"/>
    <xf numFmtId="10" fontId="14" fillId="0" borderId="0" xfId="6" applyNumberFormat="1" applyFont="1" applyAlignment="1">
      <alignment horizontal="center"/>
    </xf>
    <xf numFmtId="0" fontId="0" fillId="11" borderId="6" xfId="0" applyFill="1" applyBorder="1"/>
    <xf numFmtId="0" fontId="0" fillId="11" borderId="44" xfId="0" applyFill="1" applyBorder="1"/>
    <xf numFmtId="0" fontId="2" fillId="0" borderId="0" xfId="0" applyFont="1"/>
    <xf numFmtId="10" fontId="2" fillId="0" borderId="0" xfId="0" applyNumberFormat="1" applyFont="1"/>
    <xf numFmtId="0" fontId="5" fillId="4" borderId="43" xfId="0" applyFont="1" applyFill="1" applyBorder="1"/>
    <xf numFmtId="0" fontId="5" fillId="4" borderId="44" xfId="0" applyFont="1" applyFill="1" applyBorder="1"/>
    <xf numFmtId="0" fontId="5" fillId="4" borderId="45" xfId="0" applyFont="1" applyFill="1" applyBorder="1"/>
    <xf numFmtId="0" fontId="5" fillId="4" borderId="43" xfId="0" applyFont="1" applyFill="1" applyBorder="1" applyAlignment="1">
      <alignment wrapText="1"/>
    </xf>
    <xf numFmtId="0" fontId="0" fillId="0" borderId="26" xfId="0" applyBorder="1"/>
    <xf numFmtId="0" fontId="0" fillId="4" borderId="45" xfId="0" applyFill="1" applyBorder="1"/>
    <xf numFmtId="10" fontId="0" fillId="4" borderId="43" xfId="0" applyNumberFormat="1" applyFill="1" applyBorder="1"/>
    <xf numFmtId="10" fontId="0" fillId="4" borderId="45" xfId="0" applyNumberFormat="1" applyFill="1" applyBorder="1"/>
    <xf numFmtId="0" fontId="0" fillId="4" borderId="43" xfId="0" applyFill="1" applyBorder="1"/>
    <xf numFmtId="0" fontId="15" fillId="0" borderId="0" xfId="0" applyFont="1"/>
    <xf numFmtId="164" fontId="10" fillId="0" borderId="35" xfId="1" applyNumberFormat="1" applyFont="1" applyFill="1" applyBorder="1" applyAlignment="1">
      <alignment horizontal="right" wrapText="1"/>
    </xf>
    <xf numFmtId="0" fontId="10" fillId="0" borderId="6" xfId="4" applyFont="1" applyBorder="1" applyAlignment="1">
      <alignment wrapText="1"/>
    </xf>
    <xf numFmtId="0" fontId="0" fillId="0" borderId="6" xfId="0" applyBorder="1"/>
    <xf numFmtId="2" fontId="0" fillId="0" borderId="6" xfId="0" applyNumberFormat="1" applyBorder="1"/>
    <xf numFmtId="0" fontId="10" fillId="0" borderId="1" xfId="4" applyFont="1" applyBorder="1" applyAlignment="1">
      <alignment wrapText="1"/>
    </xf>
    <xf numFmtId="0" fontId="0" fillId="0" borderId="39" xfId="0" applyBorder="1"/>
    <xf numFmtId="0" fontId="0" fillId="0" borderId="35" xfId="0" applyBorder="1"/>
    <xf numFmtId="2" fontId="0" fillId="0" borderId="39" xfId="0" applyNumberFormat="1" applyBorder="1"/>
    <xf numFmtId="0" fontId="12" fillId="11" borderId="40" xfId="2" applyFont="1" applyFill="1" applyBorder="1" applyAlignment="1">
      <alignment horizontal="right"/>
    </xf>
    <xf numFmtId="164" fontId="2" fillId="11" borderId="19" xfId="0" applyNumberFormat="1" applyFont="1" applyFill="1" applyBorder="1"/>
    <xf numFmtId="10" fontId="0" fillId="0" borderId="25" xfId="0" applyNumberFormat="1" applyBorder="1"/>
    <xf numFmtId="10" fontId="0" fillId="0" borderId="26" xfId="0" applyNumberFormat="1" applyBorder="1"/>
    <xf numFmtId="0" fontId="0" fillId="0" borderId="25" xfId="0" applyBorder="1"/>
    <xf numFmtId="10" fontId="0" fillId="0" borderId="39" xfId="0" applyNumberFormat="1" applyBorder="1"/>
    <xf numFmtId="10" fontId="0" fillId="0" borderId="42" xfId="0" applyNumberFormat="1" applyBorder="1"/>
    <xf numFmtId="10" fontId="0" fillId="0" borderId="48" xfId="0" applyNumberFormat="1" applyBorder="1"/>
    <xf numFmtId="0" fontId="3" fillId="3" borderId="49" xfId="2" applyFont="1" applyFill="1" applyBorder="1" applyAlignment="1">
      <alignment horizontal="center"/>
    </xf>
    <xf numFmtId="0" fontId="9" fillId="9" borderId="49" xfId="0" applyFont="1" applyFill="1" applyBorder="1" applyAlignment="1">
      <alignment horizontal="center"/>
    </xf>
    <xf numFmtId="2" fontId="1" fillId="0" borderId="6" xfId="0" applyNumberFormat="1" applyFont="1" applyBorder="1"/>
    <xf numFmtId="0" fontId="11" fillId="0" borderId="6" xfId="4" applyFont="1" applyBorder="1"/>
    <xf numFmtId="2" fontId="11" fillId="0" borderId="6" xfId="4" applyNumberFormat="1" applyFont="1" applyBorder="1"/>
    <xf numFmtId="0" fontId="12" fillId="4" borderId="6" xfId="2" applyFont="1" applyFill="1" applyBorder="1" applyAlignment="1">
      <alignment horizontal="right"/>
    </xf>
    <xf numFmtId="0" fontId="0" fillId="15" borderId="1" xfId="0" applyFill="1" applyBorder="1"/>
    <xf numFmtId="2" fontId="1" fillId="15" borderId="6" xfId="0" applyNumberFormat="1" applyFont="1" applyFill="1" applyBorder="1"/>
    <xf numFmtId="0" fontId="11" fillId="15" borderId="6" xfId="4" applyFont="1" applyFill="1" applyBorder="1"/>
    <xf numFmtId="0" fontId="12" fillId="15" borderId="6" xfId="2" applyFont="1" applyFill="1" applyBorder="1" applyAlignment="1">
      <alignment horizontal="right"/>
    </xf>
    <xf numFmtId="2" fontId="11" fillId="15" borderId="6" xfId="4" applyNumberFormat="1" applyFont="1" applyFill="1" applyBorder="1"/>
    <xf numFmtId="0" fontId="12" fillId="15" borderId="40" xfId="2" applyFont="1" applyFill="1" applyBorder="1" applyAlignment="1">
      <alignment horizontal="right"/>
    </xf>
    <xf numFmtId="164" fontId="10" fillId="15" borderId="25" xfId="1" applyNumberFormat="1" applyFont="1" applyFill="1" applyBorder="1" applyAlignment="1">
      <alignment horizontal="right" wrapText="1"/>
    </xf>
    <xf numFmtId="164" fontId="10" fillId="15" borderId="1" xfId="1" applyNumberFormat="1" applyFont="1" applyFill="1" applyBorder="1" applyAlignment="1">
      <alignment horizontal="right" wrapText="1"/>
    </xf>
    <xf numFmtId="164" fontId="10" fillId="15" borderId="6" xfId="1" applyNumberFormat="1" applyFont="1" applyFill="1" applyBorder="1" applyAlignment="1">
      <alignment horizontal="right" wrapText="1"/>
    </xf>
    <xf numFmtId="0" fontId="0" fillId="15" borderId="6" xfId="0" applyFill="1" applyBorder="1"/>
    <xf numFmtId="2" fontId="0" fillId="15" borderId="6" xfId="0" applyNumberFormat="1" applyFill="1" applyBorder="1"/>
    <xf numFmtId="0" fontId="0" fillId="15" borderId="26" xfId="0" applyFill="1" applyBorder="1"/>
    <xf numFmtId="0" fontId="10" fillId="15" borderId="1" xfId="4" applyFont="1" applyFill="1" applyBorder="1" applyAlignment="1">
      <alignment wrapText="1"/>
    </xf>
    <xf numFmtId="10" fontId="0" fillId="15" borderId="25" xfId="0" applyNumberFormat="1" applyFill="1" applyBorder="1"/>
    <xf numFmtId="10" fontId="0" fillId="15" borderId="6" xfId="0" applyNumberFormat="1" applyFill="1" applyBorder="1"/>
    <xf numFmtId="10" fontId="0" fillId="15" borderId="11" xfId="0" applyNumberFormat="1" applyFill="1" applyBorder="1"/>
    <xf numFmtId="0" fontId="0" fillId="15" borderId="25" xfId="0" applyFill="1" applyBorder="1"/>
    <xf numFmtId="10" fontId="0" fillId="15" borderId="26" xfId="0" applyNumberFormat="1" applyFill="1" applyBorder="1"/>
    <xf numFmtId="0" fontId="7" fillId="0" borderId="0" xfId="3" applyFont="1" applyAlignment="1">
      <alignment horizontal="left" wrapText="1"/>
    </xf>
    <xf numFmtId="0" fontId="2" fillId="4" borderId="2" xfId="0" applyFont="1" applyFill="1" applyBorder="1" applyAlignment="1">
      <alignment horizontal="center"/>
    </xf>
    <xf numFmtId="0" fontId="16" fillId="0" borderId="20" xfId="0" applyFont="1" applyBorder="1" applyAlignment="1">
      <alignment horizontal="center" wrapText="1"/>
    </xf>
    <xf numFmtId="0" fontId="5" fillId="14" borderId="7" xfId="0" applyFont="1" applyFill="1" applyBorder="1" applyAlignment="1">
      <alignment horizontal="center"/>
    </xf>
    <xf numFmtId="0" fontId="5" fillId="14" borderId="8" xfId="0" applyFont="1" applyFill="1" applyBorder="1" applyAlignment="1">
      <alignment horizontal="center"/>
    </xf>
    <xf numFmtId="0" fontId="5" fillId="14" borderId="9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10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11" xfId="2" applyFont="1" applyFill="1" applyBorder="1" applyAlignment="1">
      <alignment horizontal="center"/>
    </xf>
    <xf numFmtId="0" fontId="7" fillId="3" borderId="6" xfId="2" applyFont="1" applyFill="1" applyBorder="1" applyAlignment="1">
      <alignment horizontal="center"/>
    </xf>
    <xf numFmtId="0" fontId="7" fillId="3" borderId="38" xfId="2" applyFont="1" applyFill="1" applyBorder="1" applyAlignment="1">
      <alignment horizontal="center" vertical="center" wrapText="1"/>
    </xf>
    <xf numFmtId="0" fontId="7" fillId="3" borderId="39" xfId="2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27" xfId="2" applyFont="1" applyFill="1" applyBorder="1" applyAlignment="1">
      <alignment horizontal="center" vertical="center"/>
    </xf>
    <xf numFmtId="0" fontId="7" fillId="3" borderId="10" xfId="2" applyFont="1" applyFill="1" applyBorder="1" applyAlignment="1">
      <alignment horizontal="center" vertical="center"/>
    </xf>
    <xf numFmtId="0" fontId="7" fillId="3" borderId="30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/>
    </xf>
    <xf numFmtId="0" fontId="7" fillId="3" borderId="25" xfId="2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5" fillId="5" borderId="23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7" fillId="3" borderId="4" xfId="2" applyFont="1" applyFill="1" applyBorder="1" applyAlignment="1">
      <alignment horizontal="center"/>
    </xf>
    <xf numFmtId="0" fontId="7" fillId="3" borderId="26" xfId="2" applyFont="1" applyFill="1" applyBorder="1" applyAlignment="1">
      <alignment horizontal="center"/>
    </xf>
    <xf numFmtId="0" fontId="5" fillId="4" borderId="46" xfId="0" applyFont="1" applyFill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/>
    </xf>
    <xf numFmtId="0" fontId="16" fillId="4" borderId="20" xfId="0" applyFont="1" applyFill="1" applyBorder="1" applyAlignment="1">
      <alignment horizontal="center"/>
    </xf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12" fillId="10" borderId="28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32" xfId="0" applyFont="1" applyFill="1" applyBorder="1" applyAlignment="1">
      <alignment horizontal="center" vertical="center" wrapText="1"/>
    </xf>
    <xf numFmtId="0" fontId="12" fillId="10" borderId="29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2" fillId="10" borderId="33" xfId="0" applyFont="1" applyFill="1" applyBorder="1" applyAlignment="1">
      <alignment horizontal="center" vertical="center" wrapText="1"/>
    </xf>
    <xf numFmtId="0" fontId="2" fillId="12" borderId="28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32" xfId="0" applyFont="1" applyFill="1" applyBorder="1" applyAlignment="1">
      <alignment horizontal="center" vertical="center" wrapText="1"/>
    </xf>
    <xf numFmtId="0" fontId="7" fillId="13" borderId="27" xfId="2" applyFont="1" applyFill="1" applyBorder="1" applyAlignment="1">
      <alignment horizontal="center" vertical="center" wrapText="1"/>
    </xf>
    <xf numFmtId="0" fontId="7" fillId="13" borderId="10" xfId="2" applyFont="1" applyFill="1" applyBorder="1" applyAlignment="1">
      <alignment horizontal="center" vertical="center" wrapText="1"/>
    </xf>
    <xf numFmtId="0" fontId="7" fillId="13" borderId="30" xfId="2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7" borderId="7" xfId="5" applyFont="1" applyFill="1" applyBorder="1" applyAlignment="1">
      <alignment horizontal="center" vertical="center" wrapText="1"/>
    </xf>
    <xf numFmtId="0" fontId="7" fillId="7" borderId="8" xfId="5" applyFont="1" applyFill="1" applyBorder="1" applyAlignment="1">
      <alignment horizontal="center" vertical="center" wrapText="1"/>
    </xf>
    <xf numFmtId="0" fontId="7" fillId="7" borderId="9" xfId="5" applyFont="1" applyFill="1" applyBorder="1" applyAlignment="1">
      <alignment horizontal="center" vertical="center" wrapText="1"/>
    </xf>
    <xf numFmtId="0" fontId="7" fillId="8" borderId="7" xfId="5" applyFont="1" applyFill="1" applyBorder="1" applyAlignment="1">
      <alignment horizontal="center" vertical="center" wrapText="1"/>
    </xf>
    <xf numFmtId="0" fontId="7" fillId="8" borderId="8" xfId="5" applyFont="1" applyFill="1" applyBorder="1" applyAlignment="1">
      <alignment horizontal="center" vertical="center" wrapText="1"/>
    </xf>
    <xf numFmtId="0" fontId="7" fillId="8" borderId="9" xfId="5" applyFont="1" applyFill="1" applyBorder="1" applyAlignment="1">
      <alignment horizontal="center" vertical="center" wrapText="1"/>
    </xf>
    <xf numFmtId="0" fontId="7" fillId="7" borderId="27" xfId="5" applyFont="1" applyFill="1" applyBorder="1" applyAlignment="1">
      <alignment horizontal="center" vertical="center" wrapText="1"/>
    </xf>
    <xf numFmtId="0" fontId="7" fillId="7" borderId="28" xfId="5" applyFont="1" applyFill="1" applyBorder="1" applyAlignment="1">
      <alignment horizontal="center" vertical="center" wrapText="1"/>
    </xf>
    <xf numFmtId="0" fontId="7" fillId="7" borderId="29" xfId="5" applyFont="1" applyFill="1" applyBorder="1" applyAlignment="1">
      <alignment horizontal="center" vertical="center" wrapText="1"/>
    </xf>
    <xf numFmtId="0" fontId="7" fillId="2" borderId="27" xfId="5" applyFont="1" applyFill="1" applyBorder="1" applyAlignment="1">
      <alignment horizontal="center" vertical="center" wrapText="1"/>
    </xf>
    <xf numFmtId="0" fontId="7" fillId="2" borderId="10" xfId="5" applyFont="1" applyFill="1" applyBorder="1" applyAlignment="1">
      <alignment horizontal="center" vertical="center" wrapText="1"/>
    </xf>
    <xf numFmtId="0" fontId="7" fillId="2" borderId="28" xfId="5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horizontal="center" vertical="center" wrapText="1"/>
    </xf>
    <xf numFmtId="0" fontId="7" fillId="2" borderId="29" xfId="5" applyFont="1" applyFill="1" applyBorder="1" applyAlignment="1">
      <alignment horizontal="center" vertical="center" wrapText="1"/>
    </xf>
    <xf numFmtId="0" fontId="7" fillId="2" borderId="11" xfId="5" applyFont="1" applyFill="1" applyBorder="1" applyAlignment="1">
      <alignment horizontal="center" vertical="center" wrapText="1"/>
    </xf>
    <xf numFmtId="1" fontId="2" fillId="0" borderId="0" xfId="0" applyNumberFormat="1" applyFont="1"/>
  </cellXfs>
  <cellStyles count="7">
    <cellStyle name="Comma" xfId="1" builtinId="3"/>
    <cellStyle name="Normal" xfId="0" builtinId="0"/>
    <cellStyle name="Normal 3" xfId="6" xr:uid="{A6650499-7DB3-4149-B1E9-59EE27E7D05E}"/>
    <cellStyle name="Normal_Constituencies" xfId="5" xr:uid="{00000000-0005-0000-0000-000002000000}"/>
    <cellStyle name="Normal_NPE2024_Results_WardRegSeats" xfId="3" xr:uid="{00000000-0005-0000-0000-000003000000}"/>
    <cellStyle name="Normal_Sheet1" xfId="4" xr:uid="{00000000-0005-0000-0000-000004000000}"/>
    <cellStyle name="Normal_Sheet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12700</xdr:colOff>
      <xdr:row>64</xdr:row>
      <xdr:rowOff>62348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3879C-50D1-7BB9-0F5D-BE67544B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8200" cy="12254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L69"/>
  <sheetViews>
    <sheetView tabSelected="1" topLeftCell="A9" zoomScaleNormal="100" workbookViewId="0">
      <selection activeCell="B68" sqref="B68"/>
    </sheetView>
  </sheetViews>
  <sheetFormatPr baseColWidth="10" defaultColWidth="8.83203125" defaultRowHeight="15" customHeight="1" x14ac:dyDescent="0.2"/>
  <cols>
    <col min="1" max="1" width="44.6640625" customWidth="1"/>
    <col min="2" max="2" width="13.5" bestFit="1" customWidth="1"/>
    <col min="3" max="3" width="11.6640625" customWidth="1"/>
    <col min="4" max="4" width="15" bestFit="1" customWidth="1"/>
    <col min="5" max="5" width="15" customWidth="1"/>
    <col min="6" max="6" width="13.1640625" bestFit="1" customWidth="1"/>
    <col min="7" max="7" width="12" bestFit="1" customWidth="1"/>
    <col min="8" max="8" width="13.5" bestFit="1" customWidth="1"/>
    <col min="9" max="9" width="8.83203125" bestFit="1" customWidth="1"/>
    <col min="10" max="10" width="15" bestFit="1" customWidth="1"/>
    <col min="11" max="11" width="13.1640625" bestFit="1" customWidth="1"/>
    <col min="12" max="12" width="13.1640625" customWidth="1"/>
    <col min="13" max="13" width="12" bestFit="1" customWidth="1"/>
    <col min="14" max="14" width="13" bestFit="1" customWidth="1"/>
    <col min="15" max="15" width="8.83203125" bestFit="1" customWidth="1"/>
    <col min="16" max="16" width="15" bestFit="1" customWidth="1"/>
    <col min="17" max="17" width="13.1640625" bestFit="1" customWidth="1"/>
    <col min="18" max="18" width="13.1640625" customWidth="1"/>
    <col min="19" max="19" width="12" bestFit="1" customWidth="1"/>
    <col min="20" max="20" width="13.5" bestFit="1" customWidth="1"/>
    <col min="21" max="21" width="8.83203125" bestFit="1" customWidth="1"/>
    <col min="22" max="22" width="15" bestFit="1" customWidth="1"/>
    <col min="23" max="23" width="13.1640625" bestFit="1" customWidth="1"/>
    <col min="24" max="24" width="13.1640625" customWidth="1"/>
    <col min="25" max="25" width="12" bestFit="1" customWidth="1"/>
    <col min="26" max="26" width="13.5" bestFit="1" customWidth="1"/>
    <col min="27" max="27" width="8.83203125" bestFit="1" customWidth="1"/>
    <col min="28" max="28" width="15" bestFit="1" customWidth="1"/>
    <col min="29" max="29" width="13.1640625" bestFit="1" customWidth="1"/>
    <col min="30" max="30" width="13.1640625" customWidth="1"/>
    <col min="31" max="31" width="12" bestFit="1" customWidth="1"/>
    <col min="32" max="32" width="13.5" bestFit="1" customWidth="1"/>
    <col min="33" max="33" width="8.83203125" bestFit="1" customWidth="1"/>
    <col min="34" max="34" width="15" bestFit="1" customWidth="1"/>
    <col min="35" max="35" width="13.1640625" bestFit="1" customWidth="1"/>
    <col min="36" max="36" width="13.1640625" customWidth="1"/>
    <col min="37" max="37" width="12" bestFit="1" customWidth="1"/>
    <col min="38" max="38" width="13" bestFit="1" customWidth="1"/>
    <col min="39" max="39" width="8.83203125" bestFit="1" customWidth="1"/>
    <col min="40" max="40" width="15" bestFit="1" customWidth="1"/>
    <col min="41" max="41" width="13.1640625" bestFit="1" customWidth="1"/>
    <col min="42" max="42" width="13.1640625" customWidth="1"/>
    <col min="43" max="43" width="12" bestFit="1" customWidth="1"/>
    <col min="44" max="44" width="13" bestFit="1" customWidth="1"/>
    <col min="45" max="45" width="8.83203125" bestFit="1" customWidth="1"/>
    <col min="46" max="46" width="15" bestFit="1" customWidth="1"/>
    <col min="47" max="47" width="13.1640625" bestFit="1" customWidth="1"/>
    <col min="48" max="48" width="13.1640625" customWidth="1"/>
    <col min="49" max="49" width="12" bestFit="1" customWidth="1"/>
    <col min="50" max="50" width="13.5" bestFit="1" customWidth="1"/>
    <col min="51" max="51" width="8.83203125" bestFit="1" customWidth="1"/>
    <col min="52" max="52" width="15" bestFit="1" customWidth="1"/>
    <col min="53" max="53" width="13.1640625" bestFit="1" customWidth="1"/>
    <col min="54" max="54" width="13.1640625" customWidth="1"/>
    <col min="55" max="55" width="12" bestFit="1" customWidth="1"/>
    <col min="56" max="56" width="13" bestFit="1" customWidth="1"/>
    <col min="57" max="57" width="8.83203125" bestFit="1" customWidth="1"/>
    <col min="58" max="58" width="15" bestFit="1" customWidth="1"/>
    <col min="59" max="59" width="13.1640625" bestFit="1" customWidth="1"/>
    <col min="60" max="60" width="13.1640625" customWidth="1"/>
    <col min="61" max="61" width="12" bestFit="1" customWidth="1"/>
    <col min="62" max="62" width="13" bestFit="1" customWidth="1"/>
    <col min="63" max="63" width="8.83203125" bestFit="1" customWidth="1"/>
    <col min="64" max="64" width="15" bestFit="1" customWidth="1"/>
    <col min="65" max="65" width="13.1640625" bestFit="1" customWidth="1"/>
    <col min="66" max="66" width="13.1640625" customWidth="1"/>
    <col min="67" max="67" width="12" bestFit="1" customWidth="1"/>
    <col min="68" max="68" width="13.5" bestFit="1" customWidth="1"/>
    <col min="69" max="69" width="8.83203125" bestFit="1" customWidth="1"/>
    <col min="70" max="70" width="15" bestFit="1" customWidth="1"/>
    <col min="71" max="71" width="13.1640625" bestFit="1" customWidth="1"/>
    <col min="72" max="72" width="13.1640625" customWidth="1"/>
    <col min="73" max="73" width="12" bestFit="1" customWidth="1"/>
    <col min="74" max="74" width="13.5" bestFit="1" customWidth="1"/>
    <col min="75" max="75" width="8.83203125" bestFit="1" customWidth="1"/>
    <col min="76" max="76" width="15" bestFit="1" customWidth="1"/>
    <col min="77" max="77" width="13.1640625" bestFit="1" customWidth="1"/>
    <col min="78" max="78" width="13.1640625" customWidth="1"/>
    <col min="79" max="79" width="12" bestFit="1" customWidth="1"/>
    <col min="80" max="80" width="13.5" bestFit="1" customWidth="1"/>
    <col min="81" max="81" width="8.83203125" bestFit="1" customWidth="1"/>
    <col min="82" max="82" width="15" bestFit="1" customWidth="1"/>
    <col min="83" max="83" width="13.1640625" bestFit="1" customWidth="1"/>
    <col min="84" max="84" width="13.1640625" customWidth="1"/>
    <col min="85" max="85" width="12" bestFit="1" customWidth="1"/>
    <col min="86" max="86" width="13" bestFit="1" customWidth="1"/>
    <col min="87" max="87" width="8.83203125" bestFit="1" customWidth="1"/>
    <col min="88" max="88" width="15" bestFit="1" customWidth="1"/>
    <col min="89" max="89" width="13.1640625" bestFit="1" customWidth="1"/>
    <col min="90" max="90" width="13.1640625" customWidth="1"/>
    <col min="91" max="91" width="12" bestFit="1" customWidth="1"/>
    <col min="92" max="92" width="13.5" bestFit="1" customWidth="1"/>
    <col min="93" max="93" width="8.83203125" bestFit="1" customWidth="1"/>
    <col min="94" max="94" width="15" bestFit="1" customWidth="1"/>
    <col min="95" max="95" width="13.1640625" bestFit="1" customWidth="1"/>
    <col min="96" max="96" width="13.1640625" customWidth="1"/>
    <col min="97" max="97" width="12" bestFit="1" customWidth="1"/>
    <col min="98" max="98" width="13.5" bestFit="1" customWidth="1"/>
    <col min="99" max="99" width="8.83203125" bestFit="1" customWidth="1"/>
    <col min="100" max="100" width="15" bestFit="1" customWidth="1"/>
    <col min="101" max="101" width="13.1640625" bestFit="1" customWidth="1"/>
    <col min="102" max="102" width="13.1640625" customWidth="1"/>
    <col min="103" max="103" width="12" bestFit="1" customWidth="1"/>
    <col min="104" max="104" width="13.5" bestFit="1" customWidth="1"/>
    <col min="105" max="105" width="8.83203125" bestFit="1" customWidth="1"/>
    <col min="106" max="106" width="15" bestFit="1" customWidth="1"/>
    <col min="107" max="107" width="13.1640625" bestFit="1" customWidth="1"/>
    <col min="108" max="108" width="13.1640625" customWidth="1"/>
    <col min="109" max="109" width="12" bestFit="1" customWidth="1"/>
    <col min="110" max="110" width="13" bestFit="1" customWidth="1"/>
    <col min="111" max="111" width="8.83203125" bestFit="1" customWidth="1"/>
    <col min="112" max="112" width="15" bestFit="1" customWidth="1"/>
    <col min="113" max="113" width="13.1640625" bestFit="1" customWidth="1"/>
    <col min="114" max="114" width="13.1640625" customWidth="1"/>
    <col min="115" max="115" width="12" bestFit="1" customWidth="1"/>
    <col min="116" max="116" width="13.5" bestFit="1" customWidth="1"/>
    <col min="117" max="117" width="8.83203125" bestFit="1" customWidth="1"/>
    <col min="118" max="118" width="15" bestFit="1" customWidth="1"/>
    <col min="119" max="119" width="13.1640625" bestFit="1" customWidth="1"/>
    <col min="120" max="120" width="13.1640625" customWidth="1"/>
    <col min="121" max="121" width="12" bestFit="1" customWidth="1"/>
    <col min="122" max="122" width="13" bestFit="1" customWidth="1"/>
    <col min="123" max="123" width="8.83203125" bestFit="1" customWidth="1"/>
    <col min="124" max="124" width="15" bestFit="1" customWidth="1"/>
    <col min="125" max="125" width="13.1640625" bestFit="1" customWidth="1"/>
    <col min="126" max="126" width="13.1640625" customWidth="1"/>
    <col min="127" max="127" width="12" bestFit="1" customWidth="1"/>
    <col min="128" max="128" width="13.5" bestFit="1" customWidth="1"/>
    <col min="129" max="129" width="8.83203125" bestFit="1" customWidth="1"/>
    <col min="130" max="130" width="15" bestFit="1" customWidth="1"/>
    <col min="131" max="131" width="13.1640625" bestFit="1" customWidth="1"/>
    <col min="132" max="132" width="13.1640625" customWidth="1"/>
    <col min="133" max="133" width="12" bestFit="1" customWidth="1"/>
    <col min="134" max="134" width="13.5" bestFit="1" customWidth="1"/>
    <col min="135" max="135" width="8.83203125" bestFit="1" customWidth="1"/>
    <col min="136" max="136" width="15" bestFit="1" customWidth="1"/>
    <col min="137" max="137" width="13.1640625" bestFit="1" customWidth="1"/>
    <col min="138" max="138" width="13.1640625" customWidth="1"/>
    <col min="139" max="139" width="12" bestFit="1" customWidth="1"/>
    <col min="140" max="140" width="13.5" bestFit="1" customWidth="1"/>
    <col min="141" max="141" width="8.83203125" bestFit="1" customWidth="1"/>
    <col min="142" max="142" width="15" bestFit="1" customWidth="1"/>
    <col min="143" max="143" width="13.1640625" bestFit="1" customWidth="1"/>
    <col min="144" max="144" width="13.1640625" customWidth="1"/>
    <col min="145" max="145" width="12" bestFit="1" customWidth="1"/>
    <col min="146" max="146" width="13.5" bestFit="1" customWidth="1"/>
    <col min="147" max="147" width="8.83203125" bestFit="1" customWidth="1"/>
    <col min="148" max="148" width="15" bestFit="1" customWidth="1"/>
    <col min="149" max="149" width="13.1640625" bestFit="1" customWidth="1"/>
    <col min="150" max="150" width="13.1640625" customWidth="1"/>
    <col min="151" max="151" width="12" bestFit="1" customWidth="1"/>
    <col min="152" max="152" width="13.5" bestFit="1" customWidth="1"/>
    <col min="153" max="153" width="8.83203125" bestFit="1" customWidth="1"/>
    <col min="154" max="154" width="15" bestFit="1" customWidth="1"/>
    <col min="155" max="155" width="13.1640625" bestFit="1" customWidth="1"/>
    <col min="156" max="156" width="13.1640625" customWidth="1"/>
    <col min="157" max="157" width="12" bestFit="1" customWidth="1"/>
    <col min="158" max="158" width="13.5" bestFit="1" customWidth="1"/>
    <col min="159" max="159" width="8.83203125" bestFit="1" customWidth="1"/>
    <col min="160" max="160" width="15" bestFit="1" customWidth="1"/>
    <col min="161" max="161" width="13.1640625" bestFit="1" customWidth="1"/>
    <col min="162" max="162" width="13.1640625" customWidth="1"/>
    <col min="163" max="163" width="12" bestFit="1" customWidth="1"/>
    <col min="164" max="164" width="13.5" bestFit="1" customWidth="1"/>
    <col min="165" max="165" width="8.83203125" bestFit="1" customWidth="1"/>
    <col min="166" max="166" width="15" bestFit="1" customWidth="1"/>
    <col min="167" max="167" width="13.1640625" bestFit="1" customWidth="1"/>
    <col min="168" max="168" width="13.1640625" customWidth="1"/>
    <col min="169" max="169" width="12" bestFit="1" customWidth="1"/>
    <col min="170" max="170" width="13.5" bestFit="1" customWidth="1"/>
    <col min="171" max="171" width="8.83203125" bestFit="1" customWidth="1"/>
    <col min="172" max="172" width="15" bestFit="1" customWidth="1"/>
    <col min="173" max="173" width="13.1640625" bestFit="1" customWidth="1"/>
    <col min="174" max="174" width="13.1640625" customWidth="1"/>
    <col min="175" max="175" width="12" bestFit="1" customWidth="1"/>
    <col min="176" max="176" width="13" bestFit="1" customWidth="1"/>
    <col min="177" max="177" width="8.83203125" bestFit="1" customWidth="1"/>
    <col min="178" max="178" width="15" bestFit="1" customWidth="1"/>
    <col min="179" max="179" width="13.1640625" bestFit="1" customWidth="1"/>
    <col min="180" max="180" width="13.1640625" customWidth="1"/>
    <col min="181" max="181" width="12" bestFit="1" customWidth="1"/>
    <col min="182" max="182" width="13.5" bestFit="1" customWidth="1"/>
    <col min="183" max="183" width="8.83203125" bestFit="1" customWidth="1"/>
    <col min="184" max="184" width="15" bestFit="1" customWidth="1"/>
    <col min="185" max="185" width="13.1640625" bestFit="1" customWidth="1"/>
    <col min="186" max="186" width="13.1640625" customWidth="1"/>
    <col min="187" max="187" width="12" bestFit="1" customWidth="1"/>
    <col min="188" max="188" width="13.5" bestFit="1" customWidth="1"/>
    <col min="189" max="189" width="8.83203125" bestFit="1" customWidth="1"/>
    <col min="190" max="190" width="15" bestFit="1" customWidth="1"/>
    <col min="191" max="191" width="13.1640625" bestFit="1" customWidth="1"/>
    <col min="192" max="192" width="13.1640625" customWidth="1"/>
    <col min="193" max="193" width="12" bestFit="1" customWidth="1"/>
    <col min="194" max="194" width="13.5" bestFit="1" customWidth="1"/>
    <col min="195" max="195" width="8.83203125" bestFit="1" customWidth="1"/>
    <col min="196" max="196" width="15" bestFit="1" customWidth="1"/>
    <col min="197" max="197" width="13.1640625" bestFit="1" customWidth="1"/>
    <col min="198" max="198" width="13.1640625" customWidth="1"/>
    <col min="199" max="199" width="12" bestFit="1" customWidth="1"/>
    <col min="200" max="200" width="13.5" bestFit="1" customWidth="1"/>
    <col min="201" max="201" width="8.83203125" bestFit="1" customWidth="1"/>
    <col min="202" max="202" width="15" bestFit="1" customWidth="1"/>
    <col min="203" max="203" width="13.1640625" bestFit="1" customWidth="1"/>
    <col min="204" max="204" width="13.1640625" customWidth="1"/>
    <col min="205" max="205" width="12" bestFit="1" customWidth="1"/>
    <col min="206" max="206" width="13.5" bestFit="1" customWidth="1"/>
    <col min="207" max="207" width="8.83203125" bestFit="1" customWidth="1"/>
    <col min="208" max="208" width="15" bestFit="1" customWidth="1"/>
    <col min="209" max="209" width="13.1640625" bestFit="1" customWidth="1"/>
    <col min="210" max="210" width="13.1640625" customWidth="1"/>
    <col min="211" max="211" width="12" bestFit="1" customWidth="1"/>
    <col min="212" max="212" width="13" bestFit="1" customWidth="1"/>
    <col min="213" max="213" width="8.83203125" bestFit="1" customWidth="1"/>
    <col min="214" max="214" width="15" bestFit="1" customWidth="1"/>
    <col min="215" max="215" width="13.1640625" bestFit="1" customWidth="1"/>
    <col min="216" max="216" width="13.1640625" customWidth="1"/>
    <col min="217" max="217" width="12" bestFit="1" customWidth="1"/>
    <col min="218" max="218" width="13.5" bestFit="1" customWidth="1"/>
    <col min="219" max="219" width="8.83203125" bestFit="1" customWidth="1"/>
    <col min="220" max="220" width="15" bestFit="1" customWidth="1"/>
    <col min="221" max="221" width="13.1640625" bestFit="1" customWidth="1"/>
    <col min="222" max="222" width="13.1640625" customWidth="1"/>
    <col min="223" max="223" width="12" bestFit="1" customWidth="1"/>
    <col min="224" max="224" width="13" bestFit="1" customWidth="1"/>
    <col min="225" max="225" width="8.83203125" bestFit="1" customWidth="1"/>
    <col min="226" max="226" width="15" bestFit="1" customWidth="1"/>
    <col min="227" max="227" width="13.1640625" bestFit="1" customWidth="1"/>
    <col min="228" max="228" width="13.1640625" customWidth="1"/>
    <col min="229" max="229" width="12" bestFit="1" customWidth="1"/>
    <col min="230" max="230" width="13.5" bestFit="1" customWidth="1"/>
    <col min="231" max="231" width="8.83203125" bestFit="1" customWidth="1"/>
    <col min="232" max="232" width="15" bestFit="1" customWidth="1"/>
    <col min="233" max="233" width="13.1640625" bestFit="1" customWidth="1"/>
    <col min="234" max="234" width="13.1640625" customWidth="1"/>
    <col min="235" max="235" width="12" bestFit="1" customWidth="1"/>
    <col min="236" max="236" width="13.5" bestFit="1" customWidth="1"/>
    <col min="237" max="237" width="8.83203125" bestFit="1" customWidth="1"/>
    <col min="238" max="238" width="15" bestFit="1" customWidth="1"/>
    <col min="239" max="239" width="13.1640625" bestFit="1" customWidth="1"/>
    <col min="240" max="240" width="13.1640625" customWidth="1"/>
    <col min="241" max="241" width="12" bestFit="1" customWidth="1"/>
    <col min="242" max="243" width="12" customWidth="1"/>
    <col min="244" max="244" width="15.33203125" bestFit="1" customWidth="1"/>
    <col min="245" max="245" width="12.6640625" bestFit="1" customWidth="1"/>
    <col min="246" max="246" width="12.6640625" customWidth="1"/>
    <col min="247" max="247" width="12" customWidth="1"/>
    <col min="248" max="248" width="11.83203125" customWidth="1"/>
    <col min="249" max="249" width="13.83203125" customWidth="1"/>
    <col min="250" max="250" width="13.5" customWidth="1"/>
    <col min="251" max="251" width="12.1640625" customWidth="1"/>
    <col min="252" max="252" width="9.1640625" customWidth="1"/>
    <col min="253" max="256" width="13" customWidth="1"/>
    <col min="257" max="257" width="12" customWidth="1"/>
    <col min="258" max="258" width="11.33203125" customWidth="1"/>
    <col min="259" max="261" width="10.83203125" customWidth="1"/>
    <col min="262" max="262" width="12.33203125" customWidth="1"/>
    <col min="268" max="268" width="17.33203125" customWidth="1"/>
  </cols>
  <sheetData>
    <row r="1" spans="1:271" ht="81" customHeight="1" thickBot="1" x14ac:dyDescent="0.3">
      <c r="A1" s="138" t="s">
        <v>192</v>
      </c>
      <c r="IJ1" s="172" t="s">
        <v>181</v>
      </c>
      <c r="IK1" s="172"/>
      <c r="IL1" s="172"/>
      <c r="IR1" s="95"/>
      <c r="IS1" s="173" t="s">
        <v>190</v>
      </c>
      <c r="IT1" s="174"/>
      <c r="IU1" s="174"/>
      <c r="IV1" s="175"/>
      <c r="IW1" s="175"/>
      <c r="IX1" s="175"/>
      <c r="IY1" s="175"/>
      <c r="IZ1" s="175"/>
      <c r="JA1" s="176"/>
    </row>
    <row r="2" spans="1:271" ht="15" customHeight="1" thickBot="1" x14ac:dyDescent="0.25">
      <c r="A2" s="156" t="s">
        <v>49</v>
      </c>
      <c r="B2" s="142" t="s">
        <v>51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0" t="s">
        <v>53</v>
      </c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61" t="s">
        <v>54</v>
      </c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3"/>
      <c r="CN2" s="139" t="s">
        <v>56</v>
      </c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1"/>
      <c r="EV2" s="142" t="s">
        <v>57</v>
      </c>
      <c r="EW2" s="143"/>
      <c r="EX2" s="143"/>
      <c r="EY2" s="143"/>
      <c r="EZ2" s="143"/>
      <c r="FA2" s="143"/>
      <c r="FB2" s="143"/>
      <c r="FC2" s="143"/>
      <c r="FD2" s="143"/>
      <c r="FE2" s="143"/>
      <c r="FF2" s="143"/>
      <c r="FG2" s="143"/>
      <c r="FH2" s="143"/>
      <c r="FI2" s="143"/>
      <c r="FJ2" s="143"/>
      <c r="FK2" s="143"/>
      <c r="FL2" s="143"/>
      <c r="FM2" s="144"/>
      <c r="FN2" s="139" t="s">
        <v>58</v>
      </c>
      <c r="FO2" s="140"/>
      <c r="FP2" s="140"/>
      <c r="FQ2" s="140"/>
      <c r="FR2" s="140"/>
      <c r="FS2" s="141"/>
      <c r="FT2" s="142" t="s">
        <v>59</v>
      </c>
      <c r="FU2" s="143"/>
      <c r="FV2" s="143"/>
      <c r="FW2" s="143"/>
      <c r="FX2" s="143"/>
      <c r="FY2" s="143"/>
      <c r="FZ2" s="143"/>
      <c r="GA2" s="143"/>
      <c r="GB2" s="143"/>
      <c r="GC2" s="143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4"/>
      <c r="GR2" s="139" t="s">
        <v>60</v>
      </c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1"/>
      <c r="HJ2" s="142" t="s">
        <v>61</v>
      </c>
      <c r="HK2" s="143"/>
      <c r="HL2" s="143"/>
      <c r="HM2" s="143"/>
      <c r="HN2" s="143"/>
      <c r="HO2" s="143"/>
      <c r="HP2" s="143"/>
      <c r="HQ2" s="143"/>
      <c r="HR2" s="143"/>
      <c r="HS2" s="143"/>
      <c r="HT2" s="143"/>
      <c r="HU2" s="143"/>
      <c r="HV2" s="143"/>
      <c r="HW2" s="143"/>
      <c r="HX2" s="143"/>
      <c r="HY2" s="143"/>
      <c r="HZ2" s="143"/>
      <c r="IA2" s="143"/>
      <c r="IB2" s="143"/>
      <c r="IC2" s="143"/>
      <c r="ID2" s="143"/>
      <c r="IE2" s="143"/>
      <c r="IF2" s="143"/>
      <c r="IG2" s="143"/>
      <c r="IH2" s="143"/>
      <c r="II2" s="143"/>
      <c r="IJ2" s="143"/>
      <c r="IK2" s="143"/>
      <c r="IL2" s="143"/>
      <c r="IM2" s="144"/>
      <c r="IN2" s="186" t="s">
        <v>183</v>
      </c>
      <c r="IO2" s="153" t="s">
        <v>195</v>
      </c>
      <c r="IP2" s="153" t="s">
        <v>52</v>
      </c>
      <c r="IQ2" s="150" t="s">
        <v>193</v>
      </c>
      <c r="IR2" s="150" t="s">
        <v>173</v>
      </c>
      <c r="IS2" s="177" t="s">
        <v>179</v>
      </c>
      <c r="IT2" s="177" t="s">
        <v>194</v>
      </c>
      <c r="IU2" s="177" t="s">
        <v>196</v>
      </c>
      <c r="IV2" s="177" t="s">
        <v>173</v>
      </c>
      <c r="IW2" s="177" t="s">
        <v>174</v>
      </c>
      <c r="IX2" s="177" t="s">
        <v>175</v>
      </c>
      <c r="IY2" s="177" t="s">
        <v>170</v>
      </c>
      <c r="IZ2" s="177" t="s">
        <v>171</v>
      </c>
      <c r="JA2" s="183" t="s">
        <v>180</v>
      </c>
      <c r="JB2" s="180" t="s">
        <v>176</v>
      </c>
    </row>
    <row r="3" spans="1:271" ht="15" customHeight="1" thickBot="1" x14ac:dyDescent="0.25">
      <c r="A3" s="157"/>
      <c r="B3" s="146" t="s">
        <v>116</v>
      </c>
      <c r="C3" s="145"/>
      <c r="D3" s="145"/>
      <c r="E3" s="145"/>
      <c r="F3" s="145"/>
      <c r="G3" s="145"/>
      <c r="H3" s="145" t="s">
        <v>117</v>
      </c>
      <c r="I3" s="145"/>
      <c r="J3" s="145"/>
      <c r="K3" s="145"/>
      <c r="L3" s="145"/>
      <c r="M3" s="145"/>
      <c r="N3" s="145" t="s">
        <v>118</v>
      </c>
      <c r="O3" s="145"/>
      <c r="P3" s="145"/>
      <c r="Q3" s="145"/>
      <c r="R3" s="145"/>
      <c r="S3" s="145"/>
      <c r="T3" s="145" t="s">
        <v>119</v>
      </c>
      <c r="U3" s="145"/>
      <c r="V3" s="145"/>
      <c r="W3" s="145"/>
      <c r="X3" s="145"/>
      <c r="Y3" s="145"/>
      <c r="Z3" s="145" t="s">
        <v>120</v>
      </c>
      <c r="AA3" s="145"/>
      <c r="AB3" s="145"/>
      <c r="AC3" s="145"/>
      <c r="AD3" s="147"/>
      <c r="AE3" s="148"/>
      <c r="AF3" s="159" t="s">
        <v>121</v>
      </c>
      <c r="AG3" s="145"/>
      <c r="AH3" s="145"/>
      <c r="AI3" s="145"/>
      <c r="AJ3" s="145"/>
      <c r="AK3" s="145"/>
      <c r="AL3" s="145" t="s">
        <v>122</v>
      </c>
      <c r="AM3" s="145"/>
      <c r="AN3" s="145"/>
      <c r="AO3" s="145"/>
      <c r="AP3" s="147"/>
      <c r="AQ3" s="147"/>
      <c r="AR3" s="160" t="s">
        <v>123</v>
      </c>
      <c r="AS3" s="149"/>
      <c r="AT3" s="149"/>
      <c r="AU3" s="149"/>
      <c r="AV3" s="149"/>
      <c r="AW3" s="149"/>
      <c r="AX3" s="149" t="s">
        <v>124</v>
      </c>
      <c r="AY3" s="149"/>
      <c r="AZ3" s="149"/>
      <c r="BA3" s="149"/>
      <c r="BB3" s="149"/>
      <c r="BC3" s="149"/>
      <c r="BD3" s="149" t="s">
        <v>125</v>
      </c>
      <c r="BE3" s="149"/>
      <c r="BF3" s="149"/>
      <c r="BG3" s="149"/>
      <c r="BH3" s="149"/>
      <c r="BI3" s="149"/>
      <c r="BJ3" s="149" t="s">
        <v>126</v>
      </c>
      <c r="BK3" s="149"/>
      <c r="BL3" s="149"/>
      <c r="BM3" s="149"/>
      <c r="BN3" s="149"/>
      <c r="BO3" s="149"/>
      <c r="BP3" s="149" t="s">
        <v>127</v>
      </c>
      <c r="BQ3" s="149"/>
      <c r="BR3" s="149"/>
      <c r="BS3" s="149"/>
      <c r="BT3" s="149"/>
      <c r="BU3" s="149"/>
      <c r="BV3" s="149" t="s">
        <v>128</v>
      </c>
      <c r="BW3" s="149"/>
      <c r="BX3" s="149"/>
      <c r="BY3" s="149"/>
      <c r="BZ3" s="149"/>
      <c r="CA3" s="149"/>
      <c r="CB3" s="149" t="s">
        <v>129</v>
      </c>
      <c r="CC3" s="149"/>
      <c r="CD3" s="149"/>
      <c r="CE3" s="149"/>
      <c r="CF3" s="149"/>
      <c r="CG3" s="149"/>
      <c r="CH3" s="149" t="s">
        <v>130</v>
      </c>
      <c r="CI3" s="149"/>
      <c r="CJ3" s="149"/>
      <c r="CK3" s="149"/>
      <c r="CL3" s="164"/>
      <c r="CM3" s="165"/>
      <c r="CN3" s="146" t="s">
        <v>131</v>
      </c>
      <c r="CO3" s="145"/>
      <c r="CP3" s="145"/>
      <c r="CQ3" s="145"/>
      <c r="CR3" s="145"/>
      <c r="CS3" s="145"/>
      <c r="CT3" s="145" t="s">
        <v>132</v>
      </c>
      <c r="CU3" s="145"/>
      <c r="CV3" s="145"/>
      <c r="CW3" s="145"/>
      <c r="CX3" s="145"/>
      <c r="CY3" s="145"/>
      <c r="CZ3" s="145" t="s">
        <v>133</v>
      </c>
      <c r="DA3" s="145"/>
      <c r="DB3" s="145"/>
      <c r="DC3" s="145"/>
      <c r="DD3" s="145"/>
      <c r="DE3" s="145"/>
      <c r="DF3" s="145" t="s">
        <v>134</v>
      </c>
      <c r="DG3" s="145"/>
      <c r="DH3" s="145"/>
      <c r="DI3" s="145"/>
      <c r="DJ3" s="145"/>
      <c r="DK3" s="145"/>
      <c r="DL3" s="145" t="s">
        <v>135</v>
      </c>
      <c r="DM3" s="145"/>
      <c r="DN3" s="145"/>
      <c r="DO3" s="145"/>
      <c r="DP3" s="145"/>
      <c r="DQ3" s="145"/>
      <c r="DR3" s="145" t="s">
        <v>136</v>
      </c>
      <c r="DS3" s="145"/>
      <c r="DT3" s="145"/>
      <c r="DU3" s="145"/>
      <c r="DV3" s="145"/>
      <c r="DW3" s="145"/>
      <c r="DX3" s="145" t="s">
        <v>137</v>
      </c>
      <c r="DY3" s="145"/>
      <c r="DZ3" s="145"/>
      <c r="EA3" s="145"/>
      <c r="EB3" s="145"/>
      <c r="EC3" s="145"/>
      <c r="ED3" s="145" t="s">
        <v>138</v>
      </c>
      <c r="EE3" s="145"/>
      <c r="EF3" s="145"/>
      <c r="EG3" s="145"/>
      <c r="EH3" s="145"/>
      <c r="EI3" s="145"/>
      <c r="EJ3" s="145" t="s">
        <v>139</v>
      </c>
      <c r="EK3" s="145"/>
      <c r="EL3" s="145"/>
      <c r="EM3" s="145"/>
      <c r="EN3" s="145"/>
      <c r="EO3" s="145"/>
      <c r="EP3" s="145" t="s">
        <v>140</v>
      </c>
      <c r="EQ3" s="145"/>
      <c r="ER3" s="145"/>
      <c r="ES3" s="145"/>
      <c r="ET3" s="147"/>
      <c r="EU3" s="148"/>
      <c r="EV3" s="146" t="s">
        <v>141</v>
      </c>
      <c r="EW3" s="145"/>
      <c r="EX3" s="145"/>
      <c r="EY3" s="145"/>
      <c r="EZ3" s="145"/>
      <c r="FA3" s="145"/>
      <c r="FB3" s="145" t="s">
        <v>142</v>
      </c>
      <c r="FC3" s="145"/>
      <c r="FD3" s="145"/>
      <c r="FE3" s="145"/>
      <c r="FF3" s="145"/>
      <c r="FG3" s="145"/>
      <c r="FH3" s="145" t="s">
        <v>143</v>
      </c>
      <c r="FI3" s="145"/>
      <c r="FJ3" s="145"/>
      <c r="FK3" s="145"/>
      <c r="FL3" s="147"/>
      <c r="FM3" s="148"/>
      <c r="FN3" s="146" t="s">
        <v>144</v>
      </c>
      <c r="FO3" s="145"/>
      <c r="FP3" s="145"/>
      <c r="FQ3" s="145"/>
      <c r="FR3" s="147"/>
      <c r="FS3" s="148"/>
      <c r="FT3" s="146" t="s">
        <v>145</v>
      </c>
      <c r="FU3" s="145"/>
      <c r="FV3" s="145"/>
      <c r="FW3" s="145"/>
      <c r="FX3" s="145"/>
      <c r="FY3" s="145"/>
      <c r="FZ3" s="145" t="s">
        <v>146</v>
      </c>
      <c r="GA3" s="145"/>
      <c r="GB3" s="145"/>
      <c r="GC3" s="145"/>
      <c r="GD3" s="145"/>
      <c r="GE3" s="145"/>
      <c r="GF3" s="145" t="s">
        <v>147</v>
      </c>
      <c r="GG3" s="145"/>
      <c r="GH3" s="145"/>
      <c r="GI3" s="145"/>
      <c r="GJ3" s="145"/>
      <c r="GK3" s="145"/>
      <c r="GL3" s="145" t="s">
        <v>148</v>
      </c>
      <c r="GM3" s="145"/>
      <c r="GN3" s="145"/>
      <c r="GO3" s="145"/>
      <c r="GP3" s="147"/>
      <c r="GQ3" s="148"/>
      <c r="GR3" s="146" t="s">
        <v>149</v>
      </c>
      <c r="GS3" s="145"/>
      <c r="GT3" s="145"/>
      <c r="GU3" s="145"/>
      <c r="GV3" s="145"/>
      <c r="GW3" s="145"/>
      <c r="GX3" s="145" t="s">
        <v>150</v>
      </c>
      <c r="GY3" s="145"/>
      <c r="GZ3" s="145"/>
      <c r="HA3" s="145"/>
      <c r="HB3" s="145"/>
      <c r="HC3" s="145"/>
      <c r="HD3" s="145" t="s">
        <v>151</v>
      </c>
      <c r="HE3" s="145"/>
      <c r="HF3" s="145"/>
      <c r="HG3" s="145"/>
      <c r="HH3" s="147"/>
      <c r="HI3" s="148"/>
      <c r="HJ3" s="146" t="s">
        <v>152</v>
      </c>
      <c r="HK3" s="145"/>
      <c r="HL3" s="145"/>
      <c r="HM3" s="145"/>
      <c r="HN3" s="145"/>
      <c r="HO3" s="145"/>
      <c r="HP3" s="145" t="s">
        <v>153</v>
      </c>
      <c r="HQ3" s="145"/>
      <c r="HR3" s="145"/>
      <c r="HS3" s="145"/>
      <c r="HT3" s="145"/>
      <c r="HU3" s="145"/>
      <c r="HV3" s="145" t="s">
        <v>154</v>
      </c>
      <c r="HW3" s="145"/>
      <c r="HX3" s="145"/>
      <c r="HY3" s="145"/>
      <c r="HZ3" s="145"/>
      <c r="IA3" s="145"/>
      <c r="IB3" s="145" t="s">
        <v>155</v>
      </c>
      <c r="IC3" s="145"/>
      <c r="ID3" s="145"/>
      <c r="IE3" s="145"/>
      <c r="IF3" s="145"/>
      <c r="IG3" s="145"/>
      <c r="IH3" s="145" t="s">
        <v>156</v>
      </c>
      <c r="II3" s="145"/>
      <c r="IJ3" s="145"/>
      <c r="IK3" s="145"/>
      <c r="IL3" s="147"/>
      <c r="IM3" s="148"/>
      <c r="IN3" s="187"/>
      <c r="IO3" s="154"/>
      <c r="IP3" s="154"/>
      <c r="IQ3" s="151"/>
      <c r="IR3" s="151"/>
      <c r="IS3" s="178"/>
      <c r="IT3" s="178"/>
      <c r="IU3" s="178"/>
      <c r="IV3" s="178"/>
      <c r="IW3" s="178"/>
      <c r="IX3" s="178"/>
      <c r="IY3" s="178"/>
      <c r="IZ3" s="178"/>
      <c r="JA3" s="184"/>
      <c r="JB3" s="181"/>
      <c r="JD3" s="166" t="s">
        <v>184</v>
      </c>
      <c r="JE3" s="167"/>
      <c r="JF3" s="168"/>
      <c r="JH3" s="169" t="s">
        <v>185</v>
      </c>
      <c r="JI3" s="170"/>
      <c r="JJ3" s="170"/>
      <c r="JK3" s="171"/>
    </row>
    <row r="4" spans="1:271" ht="27" customHeight="1" thickBot="1" x14ac:dyDescent="0.25">
      <c r="A4" s="158"/>
      <c r="B4" s="112" t="s">
        <v>50</v>
      </c>
      <c r="C4" s="18" t="s">
        <v>172</v>
      </c>
      <c r="D4" s="18" t="s">
        <v>62</v>
      </c>
      <c r="E4" s="18" t="s">
        <v>170</v>
      </c>
      <c r="F4" s="18" t="s">
        <v>171</v>
      </c>
      <c r="G4" s="18" t="s">
        <v>63</v>
      </c>
      <c r="H4" s="112" t="s">
        <v>50</v>
      </c>
      <c r="I4" s="18" t="s">
        <v>172</v>
      </c>
      <c r="J4" s="18" t="s">
        <v>62</v>
      </c>
      <c r="K4" s="18" t="s">
        <v>170</v>
      </c>
      <c r="L4" s="18" t="s">
        <v>171</v>
      </c>
      <c r="M4" s="18" t="s">
        <v>63</v>
      </c>
      <c r="N4" s="112" t="s">
        <v>50</v>
      </c>
      <c r="O4" s="18" t="s">
        <v>172</v>
      </c>
      <c r="P4" s="18" t="s">
        <v>62</v>
      </c>
      <c r="Q4" s="18" t="s">
        <v>170</v>
      </c>
      <c r="R4" s="18" t="s">
        <v>171</v>
      </c>
      <c r="S4" s="18" t="s">
        <v>63</v>
      </c>
      <c r="T4" s="112" t="s">
        <v>50</v>
      </c>
      <c r="U4" s="18" t="s">
        <v>172</v>
      </c>
      <c r="V4" s="18" t="s">
        <v>62</v>
      </c>
      <c r="W4" s="18" t="s">
        <v>170</v>
      </c>
      <c r="X4" s="18" t="s">
        <v>171</v>
      </c>
      <c r="Y4" s="18" t="s">
        <v>63</v>
      </c>
      <c r="Z4" s="112" t="s">
        <v>50</v>
      </c>
      <c r="AA4" s="18" t="s">
        <v>172</v>
      </c>
      <c r="AB4" s="18" t="s">
        <v>62</v>
      </c>
      <c r="AC4" s="18" t="s">
        <v>170</v>
      </c>
      <c r="AD4" s="18" t="s">
        <v>171</v>
      </c>
      <c r="AE4" s="19" t="s">
        <v>63</v>
      </c>
      <c r="AF4" s="112" t="s">
        <v>50</v>
      </c>
      <c r="AG4" s="18" t="s">
        <v>172</v>
      </c>
      <c r="AH4" s="18" t="s">
        <v>62</v>
      </c>
      <c r="AI4" s="18" t="s">
        <v>170</v>
      </c>
      <c r="AJ4" s="18" t="s">
        <v>171</v>
      </c>
      <c r="AK4" s="18" t="s">
        <v>63</v>
      </c>
      <c r="AL4" s="112" t="s">
        <v>50</v>
      </c>
      <c r="AM4" s="18" t="s">
        <v>172</v>
      </c>
      <c r="AN4" s="18" t="s">
        <v>62</v>
      </c>
      <c r="AO4" s="18" t="s">
        <v>170</v>
      </c>
      <c r="AP4" s="18" t="s">
        <v>171</v>
      </c>
      <c r="AQ4" s="20" t="s">
        <v>63</v>
      </c>
      <c r="AR4" s="112" t="s">
        <v>50</v>
      </c>
      <c r="AS4" s="18" t="s">
        <v>172</v>
      </c>
      <c r="AT4" s="18" t="s">
        <v>62</v>
      </c>
      <c r="AU4" s="18" t="s">
        <v>170</v>
      </c>
      <c r="AV4" s="18" t="s">
        <v>171</v>
      </c>
      <c r="AW4" s="18" t="s">
        <v>63</v>
      </c>
      <c r="AX4" s="112" t="s">
        <v>50</v>
      </c>
      <c r="AY4" s="18" t="s">
        <v>172</v>
      </c>
      <c r="AZ4" s="18" t="s">
        <v>62</v>
      </c>
      <c r="BA4" s="18" t="s">
        <v>170</v>
      </c>
      <c r="BB4" s="18" t="s">
        <v>171</v>
      </c>
      <c r="BC4" s="18" t="s">
        <v>63</v>
      </c>
      <c r="BD4" s="112" t="s">
        <v>50</v>
      </c>
      <c r="BE4" s="18" t="s">
        <v>172</v>
      </c>
      <c r="BF4" s="18" t="s">
        <v>62</v>
      </c>
      <c r="BG4" s="18" t="s">
        <v>170</v>
      </c>
      <c r="BH4" s="18" t="s">
        <v>171</v>
      </c>
      <c r="BI4" s="18" t="s">
        <v>63</v>
      </c>
      <c r="BJ4" s="112" t="s">
        <v>50</v>
      </c>
      <c r="BK4" s="18" t="s">
        <v>172</v>
      </c>
      <c r="BL4" s="18" t="s">
        <v>62</v>
      </c>
      <c r="BM4" s="18" t="s">
        <v>170</v>
      </c>
      <c r="BN4" s="18" t="s">
        <v>171</v>
      </c>
      <c r="BO4" s="18" t="s">
        <v>63</v>
      </c>
      <c r="BP4" s="112" t="s">
        <v>50</v>
      </c>
      <c r="BQ4" s="18" t="s">
        <v>172</v>
      </c>
      <c r="BR4" s="18" t="s">
        <v>62</v>
      </c>
      <c r="BS4" s="18" t="s">
        <v>170</v>
      </c>
      <c r="BT4" s="18" t="s">
        <v>171</v>
      </c>
      <c r="BU4" s="18" t="s">
        <v>63</v>
      </c>
      <c r="BV4" s="112" t="s">
        <v>50</v>
      </c>
      <c r="BW4" s="18" t="s">
        <v>172</v>
      </c>
      <c r="BX4" s="18" t="s">
        <v>62</v>
      </c>
      <c r="BY4" s="18" t="s">
        <v>170</v>
      </c>
      <c r="BZ4" s="18" t="s">
        <v>171</v>
      </c>
      <c r="CA4" s="18" t="s">
        <v>63</v>
      </c>
      <c r="CB4" s="112" t="s">
        <v>50</v>
      </c>
      <c r="CC4" s="18" t="s">
        <v>172</v>
      </c>
      <c r="CD4" s="18" t="s">
        <v>62</v>
      </c>
      <c r="CE4" s="18" t="s">
        <v>170</v>
      </c>
      <c r="CF4" s="18" t="s">
        <v>171</v>
      </c>
      <c r="CG4" s="18" t="s">
        <v>63</v>
      </c>
      <c r="CH4" s="112" t="s">
        <v>50</v>
      </c>
      <c r="CI4" s="18" t="s">
        <v>172</v>
      </c>
      <c r="CJ4" s="18" t="s">
        <v>62</v>
      </c>
      <c r="CK4" s="18" t="s">
        <v>170</v>
      </c>
      <c r="CL4" s="18" t="s">
        <v>171</v>
      </c>
      <c r="CM4" s="19" t="s">
        <v>63</v>
      </c>
      <c r="CN4" s="112" t="s">
        <v>50</v>
      </c>
      <c r="CO4" s="18" t="s">
        <v>172</v>
      </c>
      <c r="CP4" s="18" t="s">
        <v>62</v>
      </c>
      <c r="CQ4" s="18" t="s">
        <v>170</v>
      </c>
      <c r="CR4" s="18" t="s">
        <v>171</v>
      </c>
      <c r="CS4" s="18" t="s">
        <v>63</v>
      </c>
      <c r="CT4" s="112" t="s">
        <v>50</v>
      </c>
      <c r="CU4" s="18" t="s">
        <v>172</v>
      </c>
      <c r="CV4" s="18" t="s">
        <v>62</v>
      </c>
      <c r="CW4" s="18" t="s">
        <v>170</v>
      </c>
      <c r="CX4" s="18" t="s">
        <v>171</v>
      </c>
      <c r="CY4" s="18" t="s">
        <v>63</v>
      </c>
      <c r="CZ4" s="113" t="s">
        <v>50</v>
      </c>
      <c r="DA4" s="40" t="s">
        <v>172</v>
      </c>
      <c r="DB4" s="40" t="s">
        <v>62</v>
      </c>
      <c r="DC4" s="40" t="s">
        <v>170</v>
      </c>
      <c r="DD4" s="40" t="s">
        <v>171</v>
      </c>
      <c r="DE4" s="18" t="s">
        <v>63</v>
      </c>
      <c r="DF4" s="113" t="s">
        <v>50</v>
      </c>
      <c r="DG4" s="40" t="s">
        <v>172</v>
      </c>
      <c r="DH4" s="40" t="s">
        <v>62</v>
      </c>
      <c r="DI4" s="40" t="s">
        <v>170</v>
      </c>
      <c r="DJ4" s="40" t="s">
        <v>171</v>
      </c>
      <c r="DK4" s="18" t="s">
        <v>63</v>
      </c>
      <c r="DL4" s="113" t="s">
        <v>50</v>
      </c>
      <c r="DM4" s="40" t="s">
        <v>172</v>
      </c>
      <c r="DN4" s="40" t="s">
        <v>62</v>
      </c>
      <c r="DO4" s="40" t="s">
        <v>170</v>
      </c>
      <c r="DP4" s="40" t="s">
        <v>171</v>
      </c>
      <c r="DQ4" s="18" t="s">
        <v>63</v>
      </c>
      <c r="DR4" s="113" t="s">
        <v>50</v>
      </c>
      <c r="DS4" s="40" t="s">
        <v>172</v>
      </c>
      <c r="DT4" s="40" t="s">
        <v>62</v>
      </c>
      <c r="DU4" s="40" t="s">
        <v>170</v>
      </c>
      <c r="DV4" s="40" t="s">
        <v>171</v>
      </c>
      <c r="DW4" s="18" t="s">
        <v>63</v>
      </c>
      <c r="DX4" s="113" t="s">
        <v>50</v>
      </c>
      <c r="DY4" s="40" t="s">
        <v>172</v>
      </c>
      <c r="DZ4" s="40" t="s">
        <v>62</v>
      </c>
      <c r="EA4" s="40" t="s">
        <v>170</v>
      </c>
      <c r="EB4" s="40" t="s">
        <v>171</v>
      </c>
      <c r="EC4" s="18" t="s">
        <v>63</v>
      </c>
      <c r="ED4" s="113" t="s">
        <v>50</v>
      </c>
      <c r="EE4" s="40" t="s">
        <v>172</v>
      </c>
      <c r="EF4" s="40" t="s">
        <v>62</v>
      </c>
      <c r="EG4" s="40" t="s">
        <v>170</v>
      </c>
      <c r="EH4" s="40" t="s">
        <v>171</v>
      </c>
      <c r="EI4" s="18" t="s">
        <v>63</v>
      </c>
      <c r="EJ4" s="113" t="s">
        <v>50</v>
      </c>
      <c r="EK4" s="40" t="s">
        <v>172</v>
      </c>
      <c r="EL4" s="40" t="s">
        <v>62</v>
      </c>
      <c r="EM4" s="40" t="s">
        <v>170</v>
      </c>
      <c r="EN4" s="40" t="s">
        <v>171</v>
      </c>
      <c r="EO4" s="18" t="s">
        <v>63</v>
      </c>
      <c r="EP4" s="113" t="s">
        <v>50</v>
      </c>
      <c r="EQ4" s="40" t="s">
        <v>172</v>
      </c>
      <c r="ER4" s="40" t="s">
        <v>62</v>
      </c>
      <c r="ES4" s="40" t="s">
        <v>170</v>
      </c>
      <c r="ET4" s="40" t="s">
        <v>171</v>
      </c>
      <c r="EU4" s="19" t="s">
        <v>63</v>
      </c>
      <c r="EV4" s="113" t="s">
        <v>50</v>
      </c>
      <c r="EW4" s="40" t="s">
        <v>172</v>
      </c>
      <c r="EX4" s="40" t="s">
        <v>62</v>
      </c>
      <c r="EY4" s="40" t="s">
        <v>170</v>
      </c>
      <c r="EZ4" s="40" t="s">
        <v>171</v>
      </c>
      <c r="FA4" s="18" t="s">
        <v>63</v>
      </c>
      <c r="FB4" s="113" t="s">
        <v>50</v>
      </c>
      <c r="FC4" s="40" t="s">
        <v>172</v>
      </c>
      <c r="FD4" s="40" t="s">
        <v>62</v>
      </c>
      <c r="FE4" s="40" t="s">
        <v>170</v>
      </c>
      <c r="FF4" s="40" t="s">
        <v>171</v>
      </c>
      <c r="FG4" s="18" t="s">
        <v>63</v>
      </c>
      <c r="FH4" s="113" t="s">
        <v>50</v>
      </c>
      <c r="FI4" s="40" t="s">
        <v>172</v>
      </c>
      <c r="FJ4" s="40" t="s">
        <v>62</v>
      </c>
      <c r="FK4" s="40" t="s">
        <v>170</v>
      </c>
      <c r="FL4" s="40" t="s">
        <v>171</v>
      </c>
      <c r="FM4" s="19" t="s">
        <v>63</v>
      </c>
      <c r="FN4" s="113" t="s">
        <v>50</v>
      </c>
      <c r="FO4" s="40" t="s">
        <v>172</v>
      </c>
      <c r="FP4" s="40" t="s">
        <v>62</v>
      </c>
      <c r="FQ4" s="40" t="s">
        <v>170</v>
      </c>
      <c r="FR4" s="40" t="s">
        <v>171</v>
      </c>
      <c r="FS4" s="19" t="s">
        <v>63</v>
      </c>
      <c r="FT4" s="113" t="s">
        <v>50</v>
      </c>
      <c r="FU4" s="40" t="s">
        <v>172</v>
      </c>
      <c r="FV4" s="40" t="s">
        <v>62</v>
      </c>
      <c r="FW4" s="40" t="s">
        <v>170</v>
      </c>
      <c r="FX4" s="40" t="s">
        <v>171</v>
      </c>
      <c r="FY4" s="18" t="s">
        <v>63</v>
      </c>
      <c r="FZ4" s="113" t="s">
        <v>50</v>
      </c>
      <c r="GA4" s="40" t="s">
        <v>172</v>
      </c>
      <c r="GB4" s="40" t="s">
        <v>62</v>
      </c>
      <c r="GC4" s="40" t="s">
        <v>170</v>
      </c>
      <c r="GD4" s="40" t="s">
        <v>171</v>
      </c>
      <c r="GE4" s="18" t="s">
        <v>63</v>
      </c>
      <c r="GF4" s="113" t="s">
        <v>50</v>
      </c>
      <c r="GG4" s="40" t="s">
        <v>172</v>
      </c>
      <c r="GH4" s="40" t="s">
        <v>62</v>
      </c>
      <c r="GI4" s="40" t="s">
        <v>170</v>
      </c>
      <c r="GJ4" s="40" t="s">
        <v>171</v>
      </c>
      <c r="GK4" s="18" t="s">
        <v>63</v>
      </c>
      <c r="GL4" s="113" t="s">
        <v>50</v>
      </c>
      <c r="GM4" s="40" t="s">
        <v>172</v>
      </c>
      <c r="GN4" s="40" t="s">
        <v>62</v>
      </c>
      <c r="GO4" s="40" t="s">
        <v>170</v>
      </c>
      <c r="GP4" s="40" t="s">
        <v>171</v>
      </c>
      <c r="GQ4" s="19" t="s">
        <v>63</v>
      </c>
      <c r="GR4" s="113" t="s">
        <v>50</v>
      </c>
      <c r="GS4" s="40" t="s">
        <v>172</v>
      </c>
      <c r="GT4" s="40" t="s">
        <v>62</v>
      </c>
      <c r="GU4" s="40" t="s">
        <v>170</v>
      </c>
      <c r="GV4" s="40" t="s">
        <v>171</v>
      </c>
      <c r="GW4" s="18" t="s">
        <v>63</v>
      </c>
      <c r="GX4" s="113" t="s">
        <v>50</v>
      </c>
      <c r="GY4" s="40" t="s">
        <v>172</v>
      </c>
      <c r="GZ4" s="40" t="s">
        <v>62</v>
      </c>
      <c r="HA4" s="40" t="s">
        <v>170</v>
      </c>
      <c r="HB4" s="40" t="s">
        <v>171</v>
      </c>
      <c r="HC4" s="18" t="s">
        <v>63</v>
      </c>
      <c r="HD4" s="113" t="s">
        <v>50</v>
      </c>
      <c r="HE4" s="40" t="s">
        <v>172</v>
      </c>
      <c r="HF4" s="40" t="s">
        <v>62</v>
      </c>
      <c r="HG4" s="40" t="s">
        <v>170</v>
      </c>
      <c r="HH4" s="40" t="s">
        <v>171</v>
      </c>
      <c r="HI4" s="19" t="s">
        <v>63</v>
      </c>
      <c r="HJ4" s="113" t="s">
        <v>50</v>
      </c>
      <c r="HK4" s="40" t="s">
        <v>172</v>
      </c>
      <c r="HL4" s="40" t="s">
        <v>62</v>
      </c>
      <c r="HM4" s="40" t="s">
        <v>170</v>
      </c>
      <c r="HN4" s="40" t="s">
        <v>171</v>
      </c>
      <c r="HO4" s="18" t="s">
        <v>63</v>
      </c>
      <c r="HP4" s="113" t="s">
        <v>50</v>
      </c>
      <c r="HQ4" s="40" t="s">
        <v>172</v>
      </c>
      <c r="HR4" s="40" t="s">
        <v>62</v>
      </c>
      <c r="HS4" s="40" t="s">
        <v>170</v>
      </c>
      <c r="HT4" s="40" t="s">
        <v>171</v>
      </c>
      <c r="HU4" s="18" t="s">
        <v>63</v>
      </c>
      <c r="HV4" s="113" t="s">
        <v>50</v>
      </c>
      <c r="HW4" s="40" t="s">
        <v>172</v>
      </c>
      <c r="HX4" s="40" t="s">
        <v>62</v>
      </c>
      <c r="HY4" s="40" t="s">
        <v>170</v>
      </c>
      <c r="HZ4" s="40" t="s">
        <v>171</v>
      </c>
      <c r="IA4" s="18" t="s">
        <v>63</v>
      </c>
      <c r="IB4" s="113" t="s">
        <v>50</v>
      </c>
      <c r="IC4" s="40" t="s">
        <v>172</v>
      </c>
      <c r="ID4" s="40" t="s">
        <v>62</v>
      </c>
      <c r="IE4" s="40" t="s">
        <v>170</v>
      </c>
      <c r="IF4" s="40" t="s">
        <v>171</v>
      </c>
      <c r="IG4" s="18" t="s">
        <v>63</v>
      </c>
      <c r="IH4" s="113" t="s">
        <v>50</v>
      </c>
      <c r="II4" s="40" t="s">
        <v>172</v>
      </c>
      <c r="IJ4" s="40" t="s">
        <v>62</v>
      </c>
      <c r="IK4" s="40" t="s">
        <v>170</v>
      </c>
      <c r="IL4" s="40" t="s">
        <v>171</v>
      </c>
      <c r="IM4" s="19" t="s">
        <v>63</v>
      </c>
      <c r="IN4" s="188"/>
      <c r="IO4" s="155"/>
      <c r="IP4" s="155"/>
      <c r="IQ4" s="152"/>
      <c r="IR4" s="152"/>
      <c r="IS4" s="179"/>
      <c r="IT4" s="179"/>
      <c r="IU4" s="179"/>
      <c r="IV4" s="179"/>
      <c r="IW4" s="179"/>
      <c r="IX4" s="179"/>
      <c r="IY4" s="179"/>
      <c r="IZ4" s="179"/>
      <c r="JA4" s="185"/>
      <c r="JB4" s="182"/>
      <c r="JD4" s="86" t="s">
        <v>186</v>
      </c>
      <c r="JE4" s="87" t="s">
        <v>187</v>
      </c>
      <c r="JF4" s="88" t="s">
        <v>177</v>
      </c>
      <c r="JH4" s="89" t="s">
        <v>188</v>
      </c>
      <c r="JI4" s="87" t="s">
        <v>186</v>
      </c>
      <c r="JJ4" s="87" t="s">
        <v>187</v>
      </c>
      <c r="JK4" s="88" t="s">
        <v>177</v>
      </c>
    </row>
    <row r="5" spans="1:271" ht="15" customHeight="1" x14ac:dyDescent="0.2">
      <c r="A5" s="97" t="s">
        <v>197</v>
      </c>
      <c r="B5" s="77"/>
      <c r="C5" s="114">
        <f>B5/F$66</f>
        <v>0</v>
      </c>
      <c r="D5" s="115" t="str">
        <f>IF(_xlfn.FLOOR.MATH(C5)&lt;&gt;0, _xlfn.FLOOR.MATH(C5), "")</f>
        <v/>
      </c>
      <c r="E5" s="115" t="str">
        <f>IF(B5&lt;&gt;"", B5-_xlfn.NUMBERVALUE(D5)*F$66, "")</f>
        <v/>
      </c>
      <c r="F5" s="115" t="str">
        <f>IF(E5&lt;&gt;"", IF(RANK(E5, E$5:E$62)+COUNTIF(E$5:E5,E5)-1&lt;=(F$65-D$63),RANK(E5, E$5:E$62)+COUNTIF(E$5:E5,E5)-1, ""), "")</f>
        <v/>
      </c>
      <c r="G5" s="117" t="str">
        <f>IF(F5&lt;&gt;"", IF(D5&lt;&gt;"", D5, 0)+1, D5)</f>
        <v/>
      </c>
      <c r="H5" s="77"/>
      <c r="I5" s="114">
        <f>H5/L$66</f>
        <v>0</v>
      </c>
      <c r="J5" s="115" t="str">
        <f>IF(_xlfn.FLOOR.MATH(I5)&lt;&gt;0, _xlfn.FLOOR.MATH(I5), "")</f>
        <v/>
      </c>
      <c r="K5" s="115" t="str">
        <f>IF(H5&lt;&gt;"", H5-_xlfn.NUMBERVALUE(J5)*L$66, "")</f>
        <v/>
      </c>
      <c r="L5" s="115" t="str">
        <f>IF(K5&lt;&gt;"", IF(RANK(K5, K$5:K$62)+COUNTIF(K$5:K5,K5)-1&lt;=(L$65-J$63),RANK(K5, K$5:K$62)+COUNTIF(K$5:K5,K5)-1, ""), "")</f>
        <v/>
      </c>
      <c r="M5" s="117" t="str">
        <f>IF(L5&lt;&gt;"", IF(J5&lt;&gt;"", J5, 0)+1, J5)</f>
        <v/>
      </c>
      <c r="N5" s="77"/>
      <c r="O5" s="114">
        <f>N5/R$66</f>
        <v>0</v>
      </c>
      <c r="P5" s="115" t="str">
        <f>IF(_xlfn.FLOOR.MATH(O5)&lt;&gt;0, _xlfn.FLOOR.MATH(O5), "")</f>
        <v/>
      </c>
      <c r="Q5" s="115" t="str">
        <f>IF(N5&lt;&gt;"", N5-_xlfn.NUMBERVALUE(P5)*R$66, "")</f>
        <v/>
      </c>
      <c r="R5" s="115" t="str">
        <f>IF(Q5&lt;&gt;"", IF(RANK(Q5, Q$5:Q$62)+COUNTIF(Q$5:Q5,Q5)-1&lt;=(R$65-P$63),RANK(Q5, Q$5:Q$62)+COUNTIF(Q$5:Q5,Q5)-1, ""), "")</f>
        <v/>
      </c>
      <c r="S5" s="117" t="str">
        <f>IF(R5&lt;&gt;"", IF(P5&lt;&gt;"", P5, 0)+1, P5)</f>
        <v/>
      </c>
      <c r="T5" s="77"/>
      <c r="U5" s="114">
        <f>T5/X$66</f>
        <v>0</v>
      </c>
      <c r="V5" s="115" t="str">
        <f>IF(_xlfn.FLOOR.MATH(U5)&lt;&gt;0, _xlfn.FLOOR.MATH(U5), "")</f>
        <v/>
      </c>
      <c r="W5" s="115" t="str">
        <f>IF(T5&lt;&gt;"", T5-_xlfn.NUMBERVALUE(V5)*X$66, "")</f>
        <v/>
      </c>
      <c r="X5" s="115" t="str">
        <f>IF(W5&lt;&gt;"", IF(RANK(W5, W$5:W$62)+COUNTIF(W$5:W5,W5)-1&lt;=(X$65-V$63),RANK(W5, W$5:W$62)+COUNTIF(W$5:W5,W5)-1, ""), "")</f>
        <v/>
      </c>
      <c r="Y5" s="117" t="str">
        <f>IF(X5&lt;&gt;"", IF(V5&lt;&gt;"", V5, 0)+1, V5)</f>
        <v/>
      </c>
      <c r="Z5" s="77"/>
      <c r="AA5" s="114">
        <f>Z5/AD$66</f>
        <v>0</v>
      </c>
      <c r="AB5" s="115" t="str">
        <f>IF(_xlfn.FLOOR.MATH(AA5)&lt;&gt;0, _xlfn.FLOOR.MATH(AA5), "")</f>
        <v/>
      </c>
      <c r="AC5" s="115" t="str">
        <f>IF(Z5&lt;&gt;"", Z5-_xlfn.NUMBERVALUE(AB5)*AD$66, "")</f>
        <v/>
      </c>
      <c r="AD5" s="115" t="str">
        <f>IF(AC5&lt;&gt;"", IF(RANK(AC5, AC$5:AC$62)+COUNTIF(AC$5:AC5,AC5)-1&lt;=(AD$65-AB$63),RANK(AC5, AC$5:AC$62)+COUNTIF(AC$5:AC5,AC5)-1, ""), "")</f>
        <v/>
      </c>
      <c r="AE5" s="117" t="str">
        <f>IF(AD5&lt;&gt;"", IF(AB5&lt;&gt;"", AB5, 0)+1, AB5)</f>
        <v/>
      </c>
      <c r="AF5" s="77">
        <v>1361</v>
      </c>
      <c r="AG5" s="114">
        <f>AF5/AJ$66</f>
        <v>1.8391394827166833E-2</v>
      </c>
      <c r="AH5" s="115" t="str">
        <f>IF(_xlfn.FLOOR.MATH(AG5)&lt;&gt;0, _xlfn.FLOOR.MATH(AG5), "")</f>
        <v/>
      </c>
      <c r="AI5" s="115">
        <f>IF(AF5&lt;&gt;"", AF5-_xlfn.NUMBERVALUE(AH5)*AJ$66, "")</f>
        <v>1361</v>
      </c>
      <c r="AJ5" s="115" t="str">
        <f>IF(AI5&lt;&gt;"", IF(RANK(AI5, AI$5:AI$62)+COUNTIF(AI$5:AI5,AI5)-1&lt;=(AJ$65-AH$63),RANK(AI5, AI$5:AI$62)+COUNTIF(AI$5:AI5,AI5)-1, ""), "")</f>
        <v/>
      </c>
      <c r="AK5" s="117" t="str">
        <f>IF(AJ5&lt;&gt;"", IF(AH5&lt;&gt;"", AH5, 0)+1, AH5)</f>
        <v/>
      </c>
      <c r="AL5" s="77">
        <v>870</v>
      </c>
      <c r="AM5" s="114">
        <f>AL5/AP$66</f>
        <v>1.3690869606269473E-2</v>
      </c>
      <c r="AN5" s="115" t="str">
        <f>IF(_xlfn.FLOOR.MATH(AM5)&lt;&gt;0, _xlfn.FLOOR.MATH(AM5), "")</f>
        <v/>
      </c>
      <c r="AO5" s="115">
        <f>IF(AL5&lt;&gt;"", AL5-_xlfn.NUMBERVALUE(AN5)*AP$66, "")</f>
        <v>870</v>
      </c>
      <c r="AP5" s="115" t="str">
        <f>IF(AO5&lt;&gt;"", IF(RANK(AO5, AO$5:AO$62)+COUNTIF(AO$5:AO5,AO5)-1&lt;=(AP$65-AN$63),RANK(AO5, AO$5:AO$62)+COUNTIF(AO$5:AO5,AO5)-1, ""), "")</f>
        <v/>
      </c>
      <c r="AQ5" s="117" t="str">
        <f>IF(AP5&lt;&gt;"", IF(AN5&lt;&gt;"", AN5, 0)+1, AN5)</f>
        <v/>
      </c>
      <c r="AR5" s="77">
        <v>1882</v>
      </c>
      <c r="AS5" s="114">
        <f>AR5/AV$66</f>
        <v>2.4246015897759626E-2</v>
      </c>
      <c r="AT5" s="115" t="str">
        <f>IF(_xlfn.FLOOR.MATH(AS5)&lt;&gt;0, _xlfn.FLOOR.MATH(AS5), "")</f>
        <v/>
      </c>
      <c r="AU5" s="115">
        <f>IF(AR5&lt;&gt;"", AR5-_xlfn.NUMBERVALUE(AT5)*AV$66, "")</f>
        <v>1882</v>
      </c>
      <c r="AV5" s="115" t="str">
        <f>IF(AU5&lt;&gt;"", IF(RANK(AU5, AU$5:AU$62)+COUNTIF(AU$5:AU5,AU5)-1&lt;=(AV$65-AT$63),RANK(AU5, AU$5:AU$62)+COUNTIF(AU$5:AU5,AU5)-1, ""), "")</f>
        <v/>
      </c>
      <c r="AW5" s="117" t="str">
        <f>IF(AV5&lt;&gt;"", IF(AT5&lt;&gt;"", AT5, 0)+1, AT5)</f>
        <v/>
      </c>
      <c r="AX5" s="77">
        <v>891</v>
      </c>
      <c r="AY5" s="114">
        <f>AX5/BB$66</f>
        <v>1.2240356083086053E-2</v>
      </c>
      <c r="AZ5" s="115" t="str">
        <f>IF(_xlfn.FLOOR.MATH(AY5)&lt;&gt;0, _xlfn.FLOOR.MATH(AY5), "")</f>
        <v/>
      </c>
      <c r="BA5" s="115">
        <f>IF(AX5&lt;&gt;"", AX5-_xlfn.NUMBERVALUE(AZ5)*BB$66, "")</f>
        <v>891</v>
      </c>
      <c r="BB5" s="115" t="str">
        <f>IF(BA5&lt;&gt;"", IF(RANK(BA5, BA$5:BA$62)+COUNTIF(BA$5:BA5,BA5)-1&lt;=(BB$65-AZ$63),RANK(BA5, BA$5:BA$62)+COUNTIF(BA$5:BA5,BA5)-1, ""), "")</f>
        <v/>
      </c>
      <c r="BC5" s="117" t="str">
        <f>IF(BB5&lt;&gt;"", IF(AZ5&lt;&gt;"", AZ5, 0)+1, AZ5)</f>
        <v/>
      </c>
      <c r="BD5" s="77">
        <v>1024</v>
      </c>
      <c r="BE5" s="114">
        <f>BD5/BH$66</f>
        <v>1.4553310025297746E-2</v>
      </c>
      <c r="BF5" s="115" t="str">
        <f>IF(_xlfn.FLOOR.MATH(BE5)&lt;&gt;0, _xlfn.FLOOR.MATH(BE5), "")</f>
        <v/>
      </c>
      <c r="BG5" s="115">
        <f>IF(BD5&lt;&gt;"", BD5-_xlfn.NUMBERVALUE(BF5)*BH$66, "")</f>
        <v>1024</v>
      </c>
      <c r="BH5" s="115" t="str">
        <f>IF(BG5&lt;&gt;"", IF(RANK(BG5, BG$5:BG$62)+COUNTIF(BG$5:BG5,BG5)-1&lt;=(BH$65-BF$63),RANK(BG5, BG$5:BG$62)+COUNTIF(BG$5:BG5,BG5)-1, ""), "")</f>
        <v/>
      </c>
      <c r="BI5" s="117" t="str">
        <f>IF(BH5&lt;&gt;"", IF(BF5&lt;&gt;"", BF5, 0)+1, BF5)</f>
        <v/>
      </c>
      <c r="BJ5" s="77">
        <v>297</v>
      </c>
      <c r="BK5" s="114">
        <f>BJ5/BN$66</f>
        <v>4.1643297812675268E-3</v>
      </c>
      <c r="BL5" s="115" t="str">
        <f>IF(_xlfn.FLOOR.MATH(BK5)&lt;&gt;0, _xlfn.FLOOR.MATH(BK5), "")</f>
        <v/>
      </c>
      <c r="BM5" s="115">
        <f>IF(BJ5&lt;&gt;"", BJ5-_xlfn.NUMBERVALUE(BL5)*BN$66, "")</f>
        <v>297</v>
      </c>
      <c r="BN5" s="115" t="str">
        <f>IF(BM5&lt;&gt;"", IF(RANK(BM5, BM$5:BM$62)+COUNTIF(BM$5:BM5,BM5)-1&lt;=(BN$65-BL$63),RANK(BM5, BM$5:BM$62)+COUNTIF(BM$5:BM5,BM5)-1, ""), "")</f>
        <v/>
      </c>
      <c r="BO5" s="117" t="str">
        <f>IF(BN5&lt;&gt;"", IF(BL5&lt;&gt;"", BL5, 0)+1, BL5)</f>
        <v/>
      </c>
      <c r="BP5" s="77">
        <v>964</v>
      </c>
      <c r="BQ5" s="114">
        <f>BP5/BT$66</f>
        <v>1.3427867002827653E-2</v>
      </c>
      <c r="BR5" s="115" t="str">
        <f>IF(_xlfn.FLOOR.MATH(BQ5)&lt;&gt;0, _xlfn.FLOOR.MATH(BQ5), "")</f>
        <v/>
      </c>
      <c r="BS5" s="115">
        <f>IF(BP5&lt;&gt;"", BP5-_xlfn.NUMBERVALUE(BR5)*BT$66, "")</f>
        <v>964</v>
      </c>
      <c r="BT5" s="115" t="str">
        <f>IF(BS5&lt;&gt;"", IF(RANK(BS5, BS$5:BS$62)+COUNTIF(BS$5:BS5,BS5)-1&lt;=(BT$65-BR$63),RANK(BS5, BS$5:BS$62)+COUNTIF(BS$5:BS5,BS5)-1, ""), "")</f>
        <v/>
      </c>
      <c r="BU5" s="117" t="str">
        <f>IF(BT5&lt;&gt;"", IF(BR5&lt;&gt;"", BR5, 0)+1, BR5)</f>
        <v/>
      </c>
      <c r="BV5" s="77">
        <v>407</v>
      </c>
      <c r="BW5" s="114">
        <f>BV5/BZ$66</f>
        <v>5.8912933342983283E-3</v>
      </c>
      <c r="BX5" s="115" t="str">
        <f>IF(_xlfn.FLOOR.MATH(BW5)&lt;&gt;0, _xlfn.FLOOR.MATH(BW5), "")</f>
        <v/>
      </c>
      <c r="BY5" s="115">
        <f>IF(BV5&lt;&gt;"", BV5-_xlfn.NUMBERVALUE(BX5)*BZ$66, "")</f>
        <v>407</v>
      </c>
      <c r="BZ5" s="115" t="str">
        <f>IF(BY5&lt;&gt;"", IF(RANK(BY5, BY$5:BY$62)+COUNTIF(BY$5:BY5,BY5)-1&lt;=(BZ$65-BX$63),RANK(BY5, BY$5:BY$62)+COUNTIF(BY$5:BY5,BY5)-1, ""), "")</f>
        <v/>
      </c>
      <c r="CA5" s="117" t="str">
        <f>IF(BZ5&lt;&gt;"", IF(BX5&lt;&gt;"", BX5, 0)+1, BX5)</f>
        <v/>
      </c>
      <c r="CB5" s="77">
        <v>2183</v>
      </c>
      <c r="CC5" s="114">
        <f>CB5/CF$66</f>
        <v>3.0157765313734701E-2</v>
      </c>
      <c r="CD5" s="115" t="str">
        <f>IF(_xlfn.FLOOR.MATH(CC5)&lt;&gt;0, _xlfn.FLOOR.MATH(CC5), "")</f>
        <v/>
      </c>
      <c r="CE5" s="115">
        <f>IF(CB5&lt;&gt;"", CB5-_xlfn.NUMBERVALUE(CD5)*CF$66, "")</f>
        <v>2183</v>
      </c>
      <c r="CF5" s="115" t="str">
        <f>IF(CE5&lt;&gt;"", IF(RANK(CE5, CE$5:CE$62)+COUNTIF(CE$5:CE5,CE5)-1&lt;=(CF$65-CD$63),RANK(CE5, CE$5:CE$62)+COUNTIF(CE$5:CE5,CE5)-1, ""), "")</f>
        <v/>
      </c>
      <c r="CG5" s="117" t="str">
        <f>IF(CF5&lt;&gt;"", IF(CD5&lt;&gt;"", CD5, 0)+1, CD5)</f>
        <v/>
      </c>
      <c r="CH5" s="77">
        <v>1308</v>
      </c>
      <c r="CI5" s="114">
        <f>CH5/CL$66</f>
        <v>1.9580838323353292E-2</v>
      </c>
      <c r="CJ5" s="115" t="str">
        <f>IF(_xlfn.FLOOR.MATH(CI5)&lt;&gt;0, _xlfn.FLOOR.MATH(CI5), "")</f>
        <v/>
      </c>
      <c r="CK5" s="115">
        <f>IF(CH5&lt;&gt;"", CH5-_xlfn.NUMBERVALUE(CJ5)*CL$66, "")</f>
        <v>1308</v>
      </c>
      <c r="CL5" s="115" t="str">
        <f>IF(CK5&lt;&gt;"", IF(RANK(CK5, CK$5:CK$62)+COUNTIF(CK$5:CK5,CK5)-1&lt;=(CL$65-CJ$63),RANK(CK5, CK$5:CK$62)+COUNTIF(CK$5:CK5,CK5)-1, ""), "")</f>
        <v/>
      </c>
      <c r="CM5" s="117" t="str">
        <f>IF(CL5&lt;&gt;"", IF(CJ5&lt;&gt;"", CJ5, 0)+1, CJ5)</f>
        <v/>
      </c>
      <c r="CN5" s="77"/>
      <c r="CO5" s="114">
        <f>CN5/CR$66</f>
        <v>0</v>
      </c>
      <c r="CP5" s="115" t="str">
        <f>IF(_xlfn.FLOOR.MATH(CO5)&lt;&gt;0, _xlfn.FLOOR.MATH(CO5), "")</f>
        <v/>
      </c>
      <c r="CQ5" s="115" t="str">
        <f>IF(CN5&lt;&gt;"", CN5-_xlfn.NUMBERVALUE(CP5)*CR$66, "")</f>
        <v/>
      </c>
      <c r="CR5" s="115" t="str">
        <f>IF(CQ5&lt;&gt;"", IF(RANK(CQ5, CQ$5:CQ$62)+COUNTIF(CQ$5:CQ5,CQ5)-1&lt;=(CR$65-CP$63),RANK(CQ5, CQ$5:CQ$62)+COUNTIF(CQ$5:CQ5,CQ5)-1, ""), "")</f>
        <v/>
      </c>
      <c r="CS5" s="117" t="str">
        <f>IF(CR5&lt;&gt;"", IF(CP5&lt;&gt;"", CP5, 0)+1, CP5)</f>
        <v/>
      </c>
      <c r="CT5" s="77"/>
      <c r="CU5" s="114">
        <f>CT5/CX$66</f>
        <v>0</v>
      </c>
      <c r="CV5" s="115" t="str">
        <f>IF(_xlfn.FLOOR.MATH(CU5)&lt;&gt;0, _xlfn.FLOOR.MATH(CU5), "")</f>
        <v/>
      </c>
      <c r="CW5" s="115" t="str">
        <f>IF(CT5&lt;&gt;"", CT5-_xlfn.NUMBERVALUE(CV5)*CX$66, "")</f>
        <v/>
      </c>
      <c r="CX5" s="115" t="str">
        <f>IF(CW5&lt;&gt;"", IF(RANK(CW5, CW$5:CW$62)+COUNTIF(CW$5:CW5,CW5)-1&lt;=(CX$65-CV$63),RANK(CW5, CW$5:CW$62)+COUNTIF(CW$5:CW5,CW5)-1, ""), "")</f>
        <v/>
      </c>
      <c r="CY5" s="117" t="str">
        <f>IF(CX5&lt;&gt;"", IF(CV5&lt;&gt;"", CV5, 0)+1, CV5)</f>
        <v/>
      </c>
      <c r="CZ5" s="77"/>
      <c r="DA5" s="114">
        <f>CZ5/DD$66</f>
        <v>0</v>
      </c>
      <c r="DB5" s="115" t="str">
        <f>IF(_xlfn.FLOOR.MATH(DA5)&lt;&gt;0, _xlfn.FLOOR.MATH(DA5), "")</f>
        <v/>
      </c>
      <c r="DC5" s="115" t="str">
        <f>IF(CZ5&lt;&gt;"", CZ5-_xlfn.NUMBERVALUE(DB5)*DD$66, "")</f>
        <v/>
      </c>
      <c r="DD5" s="115" t="str">
        <f>IF(DC5&lt;&gt;"", IF(RANK(DC5, DC$5:DC$62)+COUNTIF(DC$5:DC5,DC5)-1&lt;=(DD$65-DB$63),RANK(DC5, DC$5:DC$62)+COUNTIF(DC$5:DC5,DC5)-1, ""), "")</f>
        <v/>
      </c>
      <c r="DE5" s="117" t="str">
        <f>IF(DD5&lt;&gt;"", IF(DB5&lt;&gt;"", DB5, 0)+1, DB5)</f>
        <v/>
      </c>
      <c r="DF5" s="77"/>
      <c r="DG5" s="114">
        <f>DF5/DJ$66</f>
        <v>0</v>
      </c>
      <c r="DH5" s="115" t="str">
        <f>IF(_xlfn.FLOOR.MATH(DG5)&lt;&gt;0, _xlfn.FLOOR.MATH(DG5), "")</f>
        <v/>
      </c>
      <c r="DI5" s="115" t="str">
        <f>IF(DF5&lt;&gt;"", DF5-_xlfn.NUMBERVALUE(DH5)*DJ$66, "")</f>
        <v/>
      </c>
      <c r="DJ5" s="115" t="str">
        <f>IF(DI5&lt;&gt;"", IF(RANK(DI5, DI$5:DI$62)+COUNTIF(DI$5:DI5,DI5)-1&lt;=(DJ$65-DH$63),RANK(DI5, DI$5:DI$62)+COUNTIF(DI$5:DI5,DI5)-1, ""), "")</f>
        <v/>
      </c>
      <c r="DK5" s="117" t="str">
        <f>IF(DJ5&lt;&gt;"", IF(DH5&lt;&gt;"", DH5, 0)+1, DH5)</f>
        <v/>
      </c>
      <c r="DL5" s="77"/>
      <c r="DM5" s="114">
        <f>DL5/DP$66</f>
        <v>0</v>
      </c>
      <c r="DN5" s="115" t="str">
        <f>IF(_xlfn.FLOOR.MATH(DM5)&lt;&gt;0, _xlfn.FLOOR.MATH(DM5), "")</f>
        <v/>
      </c>
      <c r="DO5" s="115" t="str">
        <f>IF(DL5&lt;&gt;"", DL5-_xlfn.NUMBERVALUE(DN5)*DP$66, "")</f>
        <v/>
      </c>
      <c r="DP5" s="115" t="str">
        <f>IF(DO5&lt;&gt;"", IF(RANK(DO5, DO$5:DO$62)+COUNTIF(DO$5:DO5,DO5)-1&lt;=(DP$65-DN$63),RANK(DO5, DO$5:DO$62)+COUNTIF(DO$5:DO5,DO5)-1, ""), "")</f>
        <v/>
      </c>
      <c r="DQ5" s="117" t="str">
        <f>IF(DP5&lt;&gt;"", IF(DN5&lt;&gt;"", DN5, 0)+1, DN5)</f>
        <v/>
      </c>
      <c r="DR5" s="77"/>
      <c r="DS5" s="114">
        <f>DR5/DV$66</f>
        <v>0</v>
      </c>
      <c r="DT5" s="115" t="str">
        <f>IF(_xlfn.FLOOR.MATH(DS5)&lt;&gt;0, _xlfn.FLOOR.MATH(DS5), "")</f>
        <v/>
      </c>
      <c r="DU5" s="115" t="str">
        <f>IF(DR5&lt;&gt;"", DR5-_xlfn.NUMBERVALUE(DT5)*DV$66, "")</f>
        <v/>
      </c>
      <c r="DV5" s="115" t="str">
        <f>IF(DU5&lt;&gt;"", IF(RANK(DU5, DU$5:DU$62)+COUNTIF(DU$5:DU5,DU5)-1&lt;=(DV$65-DT$63),RANK(DU5, DU$5:DU$62)+COUNTIF(DU$5:DU5,DU5)-1, ""), "")</f>
        <v/>
      </c>
      <c r="DW5" s="117" t="str">
        <f>IF(DV5&lt;&gt;"", IF(DT5&lt;&gt;"", DT5, 0)+1, DT5)</f>
        <v/>
      </c>
      <c r="DX5" s="77"/>
      <c r="DY5" s="114">
        <f>DX5/EB$66</f>
        <v>0</v>
      </c>
      <c r="DZ5" s="115" t="str">
        <f>IF(_xlfn.FLOOR.MATH(DY5)&lt;&gt;0, _xlfn.FLOOR.MATH(DY5), "")</f>
        <v/>
      </c>
      <c r="EA5" s="115" t="str">
        <f>IF(DX5&lt;&gt;"", DX5-_xlfn.NUMBERVALUE(DZ5)*EB$66, "")</f>
        <v/>
      </c>
      <c r="EB5" s="115" t="str">
        <f>IF(EA5&lt;&gt;"", IF(RANK(EA5, EA$5:EA$62)+COUNTIF(EA$5:EA5,EA5)-1&lt;=(EB$65-DZ$63),RANK(EA5, EA$5:EA$62)+COUNTIF(EA$5:EA5,EA5)-1, ""), "")</f>
        <v/>
      </c>
      <c r="EC5" s="117" t="str">
        <f>IF(EB5&lt;&gt;"", IF(DZ5&lt;&gt;"", DZ5, 0)+1, DZ5)</f>
        <v/>
      </c>
      <c r="ED5" s="77"/>
      <c r="EE5" s="114">
        <f>ED5/EH$66</f>
        <v>0</v>
      </c>
      <c r="EF5" s="115" t="str">
        <f>IF(_xlfn.FLOOR.MATH(EE5)&lt;&gt;0, _xlfn.FLOOR.MATH(EE5), "")</f>
        <v/>
      </c>
      <c r="EG5" s="116" t="str">
        <f>IF(ED5&lt;&gt;"", ED5-_xlfn.NUMBERVALUE(EF5)*EH$66, "")</f>
        <v/>
      </c>
      <c r="EH5" s="115" t="str">
        <f>IF(EG5&lt;&gt;"", IF(RANK(EG5, EG$5:EG$62)+COUNTIF(EG$5:EG5,EG5)-1&lt;=(EH$65-EF$63),RANK(EG5, EG$5:EG$62)+COUNTIF(EG$5:EG5,EG5)-1, ""), "")</f>
        <v/>
      </c>
      <c r="EI5" s="117" t="str">
        <f>IF(EH5&lt;&gt;"", IF(EF5&lt;&gt;"", EF5, 0)+1, EF5)</f>
        <v/>
      </c>
      <c r="EJ5" s="77"/>
      <c r="EK5" s="114">
        <f>EJ5/EN$66</f>
        <v>0</v>
      </c>
      <c r="EL5" s="115" t="str">
        <f>IF(_xlfn.FLOOR.MATH(EK5)&lt;&gt;0, _xlfn.FLOOR.MATH(EK5), "")</f>
        <v/>
      </c>
      <c r="EM5" s="115" t="str">
        <f>IF(EJ5&lt;&gt;"", EJ5-_xlfn.NUMBERVALUE(EL5)*EN$66, "")</f>
        <v/>
      </c>
      <c r="EN5" s="115" t="str">
        <f>IF(EM5&lt;&gt;"", IF(RANK(EM5, EM$5:EM$62)+COUNTIF(EM$5:EM5,EM5)-1&lt;=(EN$65-EL$63),RANK(EM5, EM$5:EM$62)+COUNTIF(EM$5:EM5,EM5)-1, ""), "")</f>
        <v/>
      </c>
      <c r="EO5" s="117" t="str">
        <f>IF(EN5&lt;&gt;"", IF(EL5&lt;&gt;"", EL5, 0)+1, EL5)</f>
        <v/>
      </c>
      <c r="EP5" s="77"/>
      <c r="EQ5" s="114">
        <f>EP5/ET$66</f>
        <v>0</v>
      </c>
      <c r="ER5" s="115" t="str">
        <f>IF(_xlfn.FLOOR.MATH(EQ5)&lt;&gt;0, _xlfn.FLOOR.MATH(EQ5), "")</f>
        <v/>
      </c>
      <c r="ES5" s="115" t="str">
        <f>IF(EP5&lt;&gt;"", EP5-_xlfn.NUMBERVALUE(ER5)*ET$66, "")</f>
        <v/>
      </c>
      <c r="ET5" s="115" t="str">
        <f>IF(ES5&lt;&gt;"", IF(RANK(ES5, ES$5:ES$62)+COUNTIF(ES$5:ES5,ES5)-1&lt;=(ET$65-ER$63),RANK(ES5, ES$5:ES$62)+COUNTIF(ES$5:ES5,ES5)-1, ""), "")</f>
        <v/>
      </c>
      <c r="EU5" s="117" t="str">
        <f>IF(ET5&lt;&gt;"", IF(ER5&lt;&gt;"", ER5, 0)+1, ER5)</f>
        <v/>
      </c>
      <c r="EV5" s="77"/>
      <c r="EW5" s="114">
        <f>EV5/EZ$66</f>
        <v>0</v>
      </c>
      <c r="EX5" s="115" t="str">
        <f>IF(_xlfn.FLOOR.MATH(EW5)&lt;&gt;0, _xlfn.FLOOR.MATH(EW5), "")</f>
        <v/>
      </c>
      <c r="EY5" s="115" t="str">
        <f>IF(EV5&lt;&gt;"", EV5-_xlfn.NUMBERVALUE(EX5)*EZ$66, "")</f>
        <v/>
      </c>
      <c r="EZ5" s="115" t="str">
        <f>IF(EY5&lt;&gt;"", IF(RANK(EY5, EY$5:EY$62)+COUNTIF(EY$5:EY5,EY5)-1&lt;=(EZ$65-EX$63),RANK(EY5, EY$5:EY$62)+COUNTIF(EY$5:EY5,EY5)-1, ""), "")</f>
        <v/>
      </c>
      <c r="FA5" s="117" t="str">
        <f>IF(EZ5&lt;&gt;"", IF(EX5&lt;&gt;"", EX5, 0)+1, EX5)</f>
        <v/>
      </c>
      <c r="FB5" s="77"/>
      <c r="FC5" s="114">
        <f>FB5/FF$66</f>
        <v>0</v>
      </c>
      <c r="FD5" s="115" t="str">
        <f>IF(_xlfn.FLOOR.MATH(FC5)&lt;&gt;0, _xlfn.FLOOR.MATH(FC5), "")</f>
        <v/>
      </c>
      <c r="FE5" s="115" t="str">
        <f>IF(FB5&lt;&gt;"", FB5-_xlfn.NUMBERVALUE(FD5)*FF$66, "")</f>
        <v/>
      </c>
      <c r="FF5" s="115" t="str">
        <f>IF(FE5&lt;&gt;"", IF(RANK(FE5, FE$5:FE$62)+COUNTIF(FE$5:FE5,FE5)-1&lt;=(FF$65-FD$63),RANK(FE5, FE$5:FE$62)+COUNTIF(FE$5:FE5,FE5)-1, ""), "")</f>
        <v/>
      </c>
      <c r="FG5" s="117" t="str">
        <f>IF(FF5&lt;&gt;"", IF(FD5&lt;&gt;"", FD5, 0)+1, FD5)</f>
        <v/>
      </c>
      <c r="FH5" s="77"/>
      <c r="FI5" s="114">
        <f>FH5/FL$66</f>
        <v>0</v>
      </c>
      <c r="FJ5" s="115" t="str">
        <f>IF(_xlfn.FLOOR.MATH(FI5)&lt;&gt;0, _xlfn.FLOOR.MATH(FI5), "")</f>
        <v/>
      </c>
      <c r="FK5" s="115" t="str">
        <f>IF(FH5&lt;&gt;"", FH5-_xlfn.NUMBERVALUE(FJ5)*FL$66, "")</f>
        <v/>
      </c>
      <c r="FL5" s="115" t="str">
        <f>IF(FK5&lt;&gt;"", IF(RANK(FK5, FK$5:FK$62)+COUNTIF(FK$5:FK5,FK5)-1&lt;=(FL$65-FJ$63),RANK(FK5, FK$5:FK$62)+COUNTIF(FK$5:FK5,FK5)-1, ""), "")</f>
        <v/>
      </c>
      <c r="FM5" s="117" t="str">
        <f>IF(FL5&lt;&gt;"", IF(FJ5&lt;&gt;"", FJ5, 0)+1, FJ5)</f>
        <v/>
      </c>
      <c r="FN5" s="77">
        <v>1672</v>
      </c>
      <c r="FO5" s="114">
        <f>FN5/FR$66</f>
        <v>2.5379477838494233E-2</v>
      </c>
      <c r="FP5" s="115" t="str">
        <f>IF(_xlfn.FLOOR.MATH(FO5)&lt;&gt;0, _xlfn.FLOOR.MATH(FO5), "")</f>
        <v/>
      </c>
      <c r="FQ5" s="115">
        <f>IF(FN5&lt;&gt;"", FN5-_xlfn.NUMBERVALUE(FP5)*FR$66, "")</f>
        <v>1672</v>
      </c>
      <c r="FR5" s="115" t="str">
        <f>IF(FQ5&lt;&gt;"", IF(RANK(FQ5, FQ$5:FQ$62)+COUNTIF(FQ$5:FQ5,FQ5)-1&lt;=(FR$65-FP$63),RANK(FQ5, FQ$5:FQ$62)+COUNTIF(FQ$5:FQ5,FQ5)-1, ""), "")</f>
        <v/>
      </c>
      <c r="FS5" s="117" t="str">
        <f>IF(FR5&lt;&gt;"", IF(FP5&lt;&gt;"", FP5, 0)+1, FP5)</f>
        <v/>
      </c>
      <c r="FT5" s="77"/>
      <c r="FU5" s="114">
        <f>FT5/FX$66</f>
        <v>0</v>
      </c>
      <c r="FV5" s="115" t="str">
        <f>IF(_xlfn.FLOOR.MATH(FU5)&lt;&gt;0, _xlfn.FLOOR.MATH(FU5), "")</f>
        <v/>
      </c>
      <c r="FW5" s="115" t="str">
        <f>IF(FT5&lt;&gt;"", FT5-_xlfn.NUMBERVALUE(FV5)*FX$66, "")</f>
        <v/>
      </c>
      <c r="FX5" s="115" t="str">
        <f>IF(FW5&lt;&gt;"", IF(RANK(FW5, FW$5:FW$62)+COUNTIF(FW$5:FW5,FW5)-1&lt;=(FX$65-FV$63),RANK(FW5, FW$5:FW$62)+COUNTIF(FW$5:FW5,FW5)-1, ""), "")</f>
        <v/>
      </c>
      <c r="FY5" s="117" t="str">
        <f>IF(FX5&lt;&gt;"", IF(FV5&lt;&gt;"", FV5, 0)+1, FV5)</f>
        <v/>
      </c>
      <c r="FZ5" s="77"/>
      <c r="GA5" s="114">
        <f>FZ5/GD$66</f>
        <v>0</v>
      </c>
      <c r="GB5" s="115" t="str">
        <f>IF(_xlfn.FLOOR.MATH(GA5)&lt;&gt;0, _xlfn.FLOOR.MATH(GA5), "")</f>
        <v/>
      </c>
      <c r="GC5" s="115" t="str">
        <f>IF(FZ5&lt;&gt;"", FZ5-_xlfn.NUMBERVALUE(GB5)*GD$66, "")</f>
        <v/>
      </c>
      <c r="GD5" s="115" t="str">
        <f>IF(GC5&lt;&gt;"", IF(RANK(GC5, GC$5:GC$62)+COUNTIF(GC$5:GC5,GC5)-1&lt;=(GD$65-GB$63),RANK(GC5, GC$5:GC$62)+COUNTIF(GC$5:GC5,GC5)-1, ""), "")</f>
        <v/>
      </c>
      <c r="GE5" s="117" t="str">
        <f>IF(GD5&lt;&gt;"", IF(GB5&lt;&gt;"", GB5, 0)+1, GB5)</f>
        <v/>
      </c>
      <c r="GF5" s="77"/>
      <c r="GG5" s="114">
        <f>GF5/GJ$66</f>
        <v>0</v>
      </c>
      <c r="GH5" s="115" t="str">
        <f>IF(_xlfn.FLOOR.MATH(GG5)&lt;&gt;0, _xlfn.FLOOR.MATH(GG5), "")</f>
        <v/>
      </c>
      <c r="GI5" s="115" t="str">
        <f>IF(GF5&lt;&gt;"", GF5-_xlfn.NUMBERVALUE(GH5)*GJ$66, "")</f>
        <v/>
      </c>
      <c r="GJ5" s="115" t="str">
        <f>IF(GI5&lt;&gt;"", IF(RANK(GI5, GI$5:GI$62)+COUNTIF(GI$5:GI5,GI5)-1&lt;=(GJ$65-GH$63),RANK(GI5, GI$5:GI$62)+COUNTIF(GI$5:GI5,GI5)-1, ""), "")</f>
        <v/>
      </c>
      <c r="GK5" s="117" t="str">
        <f>IF(GJ5&lt;&gt;"", IF(GH5&lt;&gt;"", GH5, 0)+1, GH5)</f>
        <v/>
      </c>
      <c r="GL5" s="77"/>
      <c r="GM5" s="114">
        <f>GL5/GP$66</f>
        <v>0</v>
      </c>
      <c r="GN5" s="115" t="str">
        <f>IF(_xlfn.FLOOR.MATH(GM5)&lt;&gt;0, _xlfn.FLOOR.MATH(GM5), "")</f>
        <v/>
      </c>
      <c r="GO5" s="115" t="str">
        <f>IF(GL5&lt;&gt;"", GL5-_xlfn.NUMBERVALUE(GN5)*GP$66, "")</f>
        <v/>
      </c>
      <c r="GP5" s="115" t="str">
        <f>IF(GO5&lt;&gt;"", IF(RANK(GO5, GO$5:GO$62)+COUNTIF(GO$5:GO5,GO5)-1&lt;=(GP$65-GN$63),RANK(GO5, GO$5:GO$62)+COUNTIF(GO$5:GO5,GO5)-1, ""), "")</f>
        <v/>
      </c>
      <c r="GQ5" s="117" t="str">
        <f>IF(GP5&lt;&gt;"", IF(GN5&lt;&gt;"", GN5, 0)+1, GN5)</f>
        <v/>
      </c>
      <c r="GR5" s="77"/>
      <c r="GS5" s="114">
        <f>GR5/GV$66</f>
        <v>0</v>
      </c>
      <c r="GT5" s="115" t="str">
        <f>IF(_xlfn.FLOOR.MATH(GS5)&lt;&gt;0, _xlfn.FLOOR.MATH(GS5), "")</f>
        <v/>
      </c>
      <c r="GU5" s="115" t="str">
        <f>IF(GR5&lt;&gt;"", GR5-_xlfn.NUMBERVALUE(GT5)*GV$66, "")</f>
        <v/>
      </c>
      <c r="GV5" s="115" t="str">
        <f>IF(GU5&lt;&gt;"", IF(RANK(GU5, GU$5:GU$62)+COUNTIF(GU$5:GU5,GU5)-1&lt;=(GV$65-GT$63),RANK(GU5, GU$5:GU$62)+COUNTIF(GU$5:GU5,GU5)-1, ""), "")</f>
        <v/>
      </c>
      <c r="GW5" s="117" t="str">
        <f>IF(GV5&lt;&gt;"", IF(GT5&lt;&gt;"", GT5, 0)+1, GT5)</f>
        <v/>
      </c>
      <c r="GX5" s="77"/>
      <c r="GY5" s="114">
        <f>GX5/HB$66</f>
        <v>0</v>
      </c>
      <c r="GZ5" s="115" t="str">
        <f>IF(_xlfn.FLOOR.MATH(GY5)&lt;&gt;0, _xlfn.FLOOR.MATH(GY5), "")</f>
        <v/>
      </c>
      <c r="HA5" s="115" t="str">
        <f>IF(GX5&lt;&gt;"", GX5-_xlfn.NUMBERVALUE(GZ5)*HB$66, "")</f>
        <v/>
      </c>
      <c r="HB5" s="115" t="str">
        <f>IF(HA5&lt;&gt;"", IF(RANK(HA5, HA$5:HA$62)+COUNTIF(HA$5:HA5,HA5)-1&lt;=(HB$65-GZ$63),RANK(HA5, HA$5:HA$62)+COUNTIF(HA$5:HA5,HA5)-1, ""), "")</f>
        <v/>
      </c>
      <c r="HC5" s="117" t="str">
        <f>IF(HB5&lt;&gt;"", IF(GZ5&lt;&gt;"", GZ5, 0)+1, GZ5)</f>
        <v/>
      </c>
      <c r="HD5" s="77"/>
      <c r="HE5" s="114">
        <f>HD5/HH$66</f>
        <v>0</v>
      </c>
      <c r="HF5" s="115" t="str">
        <f>IF(_xlfn.FLOOR.MATH(HE5)&lt;&gt;0, _xlfn.FLOOR.MATH(HE5), "")</f>
        <v/>
      </c>
      <c r="HG5" s="115" t="str">
        <f>IF(HD5&lt;&gt;"", HD5-_xlfn.NUMBERVALUE(HF5)*HH$66, "")</f>
        <v/>
      </c>
      <c r="HH5" s="115" t="str">
        <f>IF(HG5&lt;&gt;"", IF(RANK(HG5, HG$5:HG$62)+COUNTIF(HG$5:HG5,HG5)-1&lt;=(HH$65-HF$63),RANK(HG5, HG$5:HG$62)+COUNTIF(HG$5:HG5,HG5)-1, ""), "")</f>
        <v/>
      </c>
      <c r="HI5" s="117" t="str">
        <f>IF(HH5&lt;&gt;"", IF(HF5&lt;&gt;"", HF5, 0)+1, HF5)</f>
        <v/>
      </c>
      <c r="HJ5" s="77">
        <v>439</v>
      </c>
      <c r="HK5" s="114">
        <f>HJ5/HN$66</f>
        <v>6.0202962150301704E-3</v>
      </c>
      <c r="HL5" s="115" t="str">
        <f>IF(_xlfn.FLOOR.MATH(HK5)&lt;&gt;0, _xlfn.FLOOR.MATH(HK5), "")</f>
        <v/>
      </c>
      <c r="HM5" s="115">
        <f>IF(HJ5&lt;&gt;"", HJ5-_xlfn.NUMBERVALUE(HL5)*HN$66, "")</f>
        <v>439</v>
      </c>
      <c r="HN5" s="115" t="str">
        <f>IF(HM5&lt;&gt;"", IF(RANK(HM5, HM$5:HM$62)+COUNTIF(HM$5:HM5,HM5)-1&lt;=(HN$65-HL$63),RANK(HM5, HM$5:HM$62)+COUNTIF(HM$5:HM5,HM5)-1, ""), "")</f>
        <v/>
      </c>
      <c r="HO5" s="117" t="str">
        <f>IF(HN5&lt;&gt;"", IF(HL5&lt;&gt;"", HL5, 0)+1, HL5)</f>
        <v/>
      </c>
      <c r="HP5" s="77">
        <v>829</v>
      </c>
      <c r="HQ5" s="114">
        <f>HP5/HT$66</f>
        <v>1.1242202332519664E-2</v>
      </c>
      <c r="HR5" s="115" t="str">
        <f>IF(_xlfn.FLOOR.MATH(HQ5)&lt;&gt;0, _xlfn.FLOOR.MATH(HQ5), "")</f>
        <v/>
      </c>
      <c r="HS5" s="115">
        <f>IF(HP5&lt;&gt;"", HP5-_xlfn.NUMBERVALUE(HR5)*HT$66, "")</f>
        <v>829</v>
      </c>
      <c r="HT5" s="115" t="str">
        <f>IF(HS5&lt;&gt;"", IF(RANK(HS5, HS$5:HS$62)+COUNTIF(HS$5:HS5,HS5)-1&lt;=(HT$65-HR$63),RANK(HS5, HS$5:HS$62)+COUNTIF(HS$5:HS5,HS5)-1, ""), "")</f>
        <v/>
      </c>
      <c r="HU5" s="117" t="str">
        <f>IF(HT5&lt;&gt;"", IF(HR5&lt;&gt;"", HR5, 0)+1, HR5)</f>
        <v/>
      </c>
      <c r="HV5" s="77">
        <v>507</v>
      </c>
      <c r="HW5" s="114">
        <f>HV5/HZ$66</f>
        <v>7.9247229473091898E-3</v>
      </c>
      <c r="HX5" s="115" t="str">
        <f>IF(_xlfn.FLOOR.MATH(HW5)&lt;&gt;0, _xlfn.FLOOR.MATH(HW5), "")</f>
        <v/>
      </c>
      <c r="HY5" s="115">
        <f>IF(HV5&lt;&gt;"", HV5-_xlfn.NUMBERVALUE(HX5)*HZ$66, "")</f>
        <v>507</v>
      </c>
      <c r="HZ5" s="115" t="str">
        <f>IF(HY5&lt;&gt;"", IF(RANK(HY5, HY$5:HY$62)+COUNTIF(HY$5:HY5,HY5)-1&lt;=(HZ$65-HX$63),RANK(HY5, HY$5:HY$62)+COUNTIF(HY$5:HY5,HY5)-1, ""), "")</f>
        <v/>
      </c>
      <c r="IA5" s="117" t="str">
        <f>IF(HZ5&lt;&gt;"", IF(HX5&lt;&gt;"", HX5, 0)+1, HX5)</f>
        <v/>
      </c>
      <c r="IB5" s="77">
        <v>1221</v>
      </c>
      <c r="IC5" s="114">
        <f>IB5/IF$66</f>
        <v>1.7948227961604609E-2</v>
      </c>
      <c r="ID5" s="115" t="str">
        <f>IF(_xlfn.FLOOR.MATH(IC5)&lt;&gt;0, _xlfn.FLOOR.MATH(IC5), "")</f>
        <v/>
      </c>
      <c r="IE5" s="115">
        <f>IF(IB5&lt;&gt;"", IB5-_xlfn.NUMBERVALUE(ID5)*IF$66, "")</f>
        <v>1221</v>
      </c>
      <c r="IF5" s="115" t="str">
        <f>IF(IE5&lt;&gt;"", IF(RANK(IE5, IE$5:IE$62)+COUNTIF(IE$5:IE5,IE5)-1&lt;=(IF$65-ID$63),RANK(IE5, IE$5:IE$62)+COUNTIF(IE$5:IE5,IE5)-1, ""), "")</f>
        <v/>
      </c>
      <c r="IG5" s="117" t="str">
        <f>IF(IF5&lt;&gt;"", IF(ID5&lt;&gt;"", ID5, 0)+1, ID5)</f>
        <v/>
      </c>
      <c r="IH5" s="77">
        <v>1112</v>
      </c>
      <c r="II5" s="114">
        <f>IH5/IL$66</f>
        <v>1.9109812682591511E-2</v>
      </c>
      <c r="IJ5" s="115" t="str">
        <f>IF(_xlfn.FLOOR.MATH(II5)&lt;&gt;0, _xlfn.FLOOR.MATH(II5), "")</f>
        <v/>
      </c>
      <c r="IK5" s="115">
        <f>IF(IH5&lt;&gt;"", IH5-_xlfn.NUMBERVALUE(IJ5)*IL$66, "")</f>
        <v>1112</v>
      </c>
      <c r="IL5" s="115" t="str">
        <f>IF(IK5&lt;&gt;"", IF(RANK(IK5, IK$5:IK$62)+COUNTIF(IK$5:IK5,IK5)-1&lt;=(IL$65-IJ$63),RANK(IK5, IK$5:IK$62)+COUNTIF(IK$5:IK5,IK5)-1, ""), "")</f>
        <v/>
      </c>
      <c r="IM5" s="117" t="str">
        <f>IF(IL5&lt;&gt;"", IF(IJ5&lt;&gt;"", IJ5, 0)+1, IJ5)</f>
        <v/>
      </c>
      <c r="IN5" s="104" t="str">
        <f>IF(_xlfn.NUMBERVALUE(G5)+_xlfn.NUMBERVALUE(M5)+_xlfn.NUMBERVALUE(S5)+_xlfn.NUMBERVALUE(Y5)+_xlfn.NUMBERVALUE(AE5)+_xlfn.NUMBERVALUE(AK5)+_xlfn.NUMBERVALUE(AQ5)+_xlfn.NUMBERVALUE(AW5)+_xlfn.NUMBERVALUE(BC5)+_xlfn.NUMBERVALUE(BI5)+_xlfn.NUMBERVALUE(BO5)+_xlfn.NUMBERVALUE(BU5)+_xlfn.NUMBERVALUE(CA5)+_xlfn.NUMBERVALUE(CG5)+_xlfn.NUMBERVALUE(CM5)+_xlfn.NUMBERVALUE(CS5)+_xlfn.NUMBERVALUE(CY5)+_xlfn.NUMBERVALUE(DE5)+_xlfn.NUMBERVALUE(DK5)+_xlfn.NUMBERVALUE(DQ5)+_xlfn.NUMBERVALUE(DW5)+_xlfn.NUMBERVALUE(EC5)+_xlfn.NUMBERVALUE(EI5)+_xlfn.NUMBERVALUE(EO5)+_xlfn.NUMBERVALUE(EU5)+_xlfn.NUMBERVALUE(FA5)+_xlfn.NUMBERVALUE(FG5)+_xlfn.NUMBERVALUE(FM5)+_xlfn.NUMBERVALUE(FS5)+_xlfn.NUMBERVALUE(FY5)+_xlfn.NUMBERVALUE(GE5)+_xlfn.NUMBERVALUE(GK5)+_xlfn.NUMBERVALUE(GQ5)+_xlfn.NUMBERVALUE(GW5)+_xlfn.NUMBERVALUE(HC5)+_xlfn.NUMBERVALUE(HI5)+_xlfn.NUMBERVALUE(HO5)+_xlfn.NUMBERVALUE(HU5)+_xlfn.NUMBERVALUE(IA5)+_xlfn.NUMBERVALUE(IG5)+_xlfn.NUMBERVALUE(IM5)&lt;&gt;0, _xlfn.NUMBERVALUE(G5)+_xlfn.NUMBERVALUE(M5)+_xlfn.NUMBERVALUE(S5)+_xlfn.NUMBERVALUE(Y5)+_xlfn.NUMBERVALUE(AE5)+_xlfn.NUMBERVALUE(AK5)+_xlfn.NUMBERVALUE(AQ5)+_xlfn.NUMBERVALUE(AW5)+_xlfn.NUMBERVALUE(BC5)+_xlfn.NUMBERVALUE(BI5)+_xlfn.NUMBERVALUE(BO5)+_xlfn.NUMBERVALUE(BU5)+_xlfn.NUMBERVALUE(CA5)+_xlfn.NUMBERVALUE(CG5)+_xlfn.NUMBERVALUE(CM5)+_xlfn.NUMBERVALUE(CS5)+_xlfn.NUMBERVALUE(CY5)+_xlfn.NUMBERVALUE(DE5)+_xlfn.NUMBERVALUE(DK5)+_xlfn.NUMBERVALUE(DQ5)+_xlfn.NUMBERVALUE(DW5)+_xlfn.NUMBERVALUE(EC5)+_xlfn.NUMBERVALUE(EI5)+_xlfn.NUMBERVALUE(EO5)+_xlfn.NUMBERVALUE(EU5)+_xlfn.NUMBERVALUE(FA5)+_xlfn.NUMBERVALUE(FG5)+_xlfn.NUMBERVALUE(FM5)+_xlfn.NUMBERVALUE(FS5)+_xlfn.NUMBERVALUE(FY5)+_xlfn.NUMBERVALUE(GE5)+_xlfn.NUMBERVALUE(GK5)+_xlfn.NUMBERVALUE(GQ5)+_xlfn.NUMBERVALUE(GW5)+_xlfn.NUMBERVALUE(HC5)+_xlfn.NUMBERVALUE(HI5)+_xlfn.NUMBERVALUE(HO5)+_xlfn.NUMBERVALUE(HU5)+_xlfn.NUMBERVALUE(IA5)+_xlfn.NUMBERVALUE(IG5)+_xlfn.NUMBERVALUE(IM5), "")</f>
        <v/>
      </c>
      <c r="IO5" s="41">
        <f>B5+H5+N5+T5+Z5+AF5+AL5+AR5+AX5+BD5+BJ5+BP5+BV5+CB5+CH5+CN5+CT5+CZ5+DF5+DL5+DR5+DX5+ED5+EJ5+EP5+EV5+FB5+FH5+FN5+FT5+FZ5+GF5+GL5+GR5+GX5+HD5+HJ5+HP5+HV5+IB5+IH5</f>
        <v>16967</v>
      </c>
      <c r="IP5" s="43">
        <v>27217</v>
      </c>
      <c r="IQ5" s="43">
        <f>IO5+IP5</f>
        <v>44184</v>
      </c>
      <c r="IR5" s="43"/>
      <c r="IS5" s="98" t="str">
        <f>IF(IQ5&gt;=$IR$63,IQ5, "")</f>
        <v/>
      </c>
      <c r="IT5" s="98" t="str">
        <f t="shared" ref="IT5:IT36" si="0">IF(IN5&lt;&gt;0, IN5, "")</f>
        <v/>
      </c>
      <c r="IU5" s="98" t="str">
        <f>IF(AND(IS5="", IT5&lt;&gt;""), IT5, "")</f>
        <v/>
      </c>
      <c r="IV5" s="98"/>
      <c r="IW5" s="99" t="str">
        <f>IF(IS5&lt;&gt;"",IS5/$IV$63, "")</f>
        <v/>
      </c>
      <c r="IX5" s="98" t="str">
        <f>IF(IW5&lt;&gt;"", _xlfn.FLOOR.MATH(IW5), "")</f>
        <v/>
      </c>
      <c r="IY5" s="98" t="str">
        <f>IF(IS5&lt;&gt;"", IS5-_xlfn.NUMBERVALUE(IX5)*IV$63, "")</f>
        <v/>
      </c>
      <c r="IZ5" s="98" t="str">
        <f>IF(IY5&lt;&gt;"", IF(RANK(IY5, $IY$5:$IY$62)+COUNTIF(IY$5:IY5,IY5)-1&lt;=(400-$IU$63-$IX$63), RANK(IY5, $IY$5:$IY$62)+COUNTIF(IY$5:IY5,IY5)-1, ""), "")</f>
        <v/>
      </c>
      <c r="JA5" s="82" t="str">
        <f>IF(IF(IZ5&lt;&gt;"", _xlfn.NUMBERVALUE(IX5)+_xlfn.NUMBERVALUE(IU5)+1, _xlfn.NUMBERVALUE(IX5)+_xlfn.NUMBERVALUE(IU5))&lt;&gt;0, IF(IZ5&lt;&gt;"", _xlfn.NUMBERVALUE(IX5)+_xlfn.NUMBERVALUE(IU5)+1, _xlfn.NUMBERVALUE(IX5)+_xlfn.NUMBERVALUE(IU5)), "")</f>
        <v/>
      </c>
      <c r="JB5" s="90" t="str">
        <f>IF(JA5&lt;&gt;"", _xlfn.NUMBERVALUE(JA5)-_xlfn.NUMBERVALUE(IT5), "")</f>
        <v/>
      </c>
      <c r="JD5" s="106">
        <f t="shared" ref="JD5:JD36" si="1">IQ5/$IQ$63</f>
        <v>1.3842332499443286E-3</v>
      </c>
      <c r="JE5" s="56">
        <f t="shared" ref="JE5:JE36" si="2">_xlfn.NUMBERVALUE(JA5)/$JA$63</f>
        <v>0</v>
      </c>
      <c r="JF5" s="107">
        <f>JE5-JD5</f>
        <v>-1.3842332499443286E-3</v>
      </c>
      <c r="JH5" s="108" t="str">
        <f t="shared" ref="JH5:JH36" si="3">IF(_xlfn.NUMBERVALUE(JA5)&lt;&gt;0,IQ5, "")</f>
        <v/>
      </c>
      <c r="JI5" s="56" t="str">
        <f>IF(JH5&lt;&gt;"", JH5/$JH$63, "")</f>
        <v/>
      </c>
      <c r="JJ5" s="56" t="str">
        <f t="shared" ref="JJ5:JJ36" si="4">IF(_xlfn.NUMBERVALUE(JA5)&lt;&gt;0, JA5/$JA$63, "")</f>
        <v/>
      </c>
      <c r="JK5" s="107" t="str">
        <f>IF(JI5&lt;&gt;"", JJ5-JI5, "")</f>
        <v/>
      </c>
    </row>
    <row r="6" spans="1:271" ht="15" customHeight="1" x14ac:dyDescent="0.2">
      <c r="A6" s="100" t="s">
        <v>198</v>
      </c>
      <c r="B6" s="77"/>
      <c r="C6" s="114">
        <f>B6/F$66</f>
        <v>0</v>
      </c>
      <c r="D6" s="115" t="str">
        <f t="shared" ref="D6:D62" si="5">IF(_xlfn.FLOOR.MATH(C6)&lt;&gt;0, _xlfn.FLOOR.MATH(C6), "")</f>
        <v/>
      </c>
      <c r="E6" s="115" t="str">
        <f t="shared" ref="E6:E62" si="6">IF(B6&lt;&gt;"", B6-_xlfn.NUMBERVALUE(D6)*F$66, "")</f>
        <v/>
      </c>
      <c r="F6" s="115" t="str">
        <f>IF(E6&lt;&gt;"", IF(RANK(E6, E$5:E$62)+COUNTIF(E$5:E6,E6)-1&lt;=(F$65-D$63),RANK(E6, E$5:E$62)+COUNTIF(E$5:E6,E6)-1, ""), "")</f>
        <v/>
      </c>
      <c r="G6" s="117" t="str">
        <f t="shared" ref="G6:G62" si="7">IF(F6&lt;&gt;"", IF(D6&lt;&gt;"", D6, 0)+1, D6)</f>
        <v/>
      </c>
      <c r="H6" s="77"/>
      <c r="I6" s="114">
        <f>H6/L$66</f>
        <v>0</v>
      </c>
      <c r="J6" s="115" t="str">
        <f t="shared" ref="J6:J62" si="8">IF(_xlfn.FLOOR.MATH(I6)&lt;&gt;0, _xlfn.FLOOR.MATH(I6), "")</f>
        <v/>
      </c>
      <c r="K6" s="115" t="str">
        <f t="shared" ref="K6:K61" si="9">IF(H6&lt;&gt;"", H6-_xlfn.NUMBERVALUE(J6)*L$66, "")</f>
        <v/>
      </c>
      <c r="L6" s="115" t="str">
        <f>IF(K6&lt;&gt;"", IF(RANK(K6, K$5:K$62)+COUNTIF(K$5:K6,K6)-1&lt;=(L$65-J$63),RANK(K6, K$5:K$62)+COUNTIF(K$5:K6,K6)-1, ""), "")</f>
        <v/>
      </c>
      <c r="M6" s="117" t="str">
        <f t="shared" ref="M6:M62" si="10">IF(L6&lt;&gt;"", IF(J6&lt;&gt;"", J6, 0)+1, J6)</f>
        <v/>
      </c>
      <c r="N6" s="77"/>
      <c r="O6" s="114">
        <f>N6/R$66</f>
        <v>0</v>
      </c>
      <c r="P6" s="115" t="str">
        <f t="shared" ref="P6:P62" si="11">IF(_xlfn.FLOOR.MATH(O6)&lt;&gt;0, _xlfn.FLOOR.MATH(O6), "")</f>
        <v/>
      </c>
      <c r="Q6" s="115" t="str">
        <f t="shared" ref="Q6:Q62" si="12">IF(N6&lt;&gt;"", N6-_xlfn.NUMBERVALUE(P6)*R$66, "")</f>
        <v/>
      </c>
      <c r="R6" s="115" t="str">
        <f>IF(Q6&lt;&gt;"", IF(RANK(Q6, Q$5:Q$62)+COUNTIF(Q$5:Q6,Q6)-1&lt;=(R$65-P$63),RANK(Q6, Q$5:Q$62)+COUNTIF(Q$5:Q6,Q6)-1, ""), "")</f>
        <v/>
      </c>
      <c r="S6" s="117" t="str">
        <f t="shared" ref="S6:S62" si="13">IF(R6&lt;&gt;"", IF(P6&lt;&gt;"", P6, 0)+1, P6)</f>
        <v/>
      </c>
      <c r="T6" s="77"/>
      <c r="U6" s="114">
        <f>T6/X$66</f>
        <v>0</v>
      </c>
      <c r="V6" s="115" t="str">
        <f t="shared" ref="V6:V62" si="14">IF(_xlfn.FLOOR.MATH(U6)&lt;&gt;0, _xlfn.FLOOR.MATH(U6), "")</f>
        <v/>
      </c>
      <c r="W6" s="115" t="str">
        <f t="shared" ref="W6:W62" si="15">IF(T6&lt;&gt;"", T6-_xlfn.NUMBERVALUE(V6)*X$66, "")</f>
        <v/>
      </c>
      <c r="X6" s="115" t="str">
        <f>IF(W6&lt;&gt;"", IF(RANK(W6, W$5:W$62)+COUNTIF(W$5:W6,W6)-1&lt;=(X$65-V$63),RANK(W6, W$5:W$62)+COUNTIF(W$5:W6,W6)-1, ""), "")</f>
        <v/>
      </c>
      <c r="Y6" s="117" t="str">
        <f t="shared" ref="Y6:Y62" si="16">IF(X6&lt;&gt;"", IF(V6&lt;&gt;"", V6, 0)+1, V6)</f>
        <v/>
      </c>
      <c r="Z6" s="77"/>
      <c r="AA6" s="114">
        <f>Z6/AD$66</f>
        <v>0</v>
      </c>
      <c r="AB6" s="115" t="str">
        <f t="shared" ref="AB6:AB62" si="17">IF(_xlfn.FLOOR.MATH(AA6)&lt;&gt;0, _xlfn.FLOOR.MATH(AA6), "")</f>
        <v/>
      </c>
      <c r="AC6" s="115" t="str">
        <f t="shared" ref="AC6:AC62" si="18">IF(Z6&lt;&gt;"", Z6-_xlfn.NUMBERVALUE(AB6)*AD$66, "")</f>
        <v/>
      </c>
      <c r="AD6" s="115" t="str">
        <f>IF(AC6&lt;&gt;"", IF(RANK(AC6, AC$5:AC$62)+COUNTIF(AC$5:AC6,AC6)-1&lt;=(AD$65-AB$63),RANK(AC6, AC$5:AC$62)+COUNTIF(AC$5:AC6,AC6)-1, ""), "")</f>
        <v/>
      </c>
      <c r="AE6" s="117" t="str">
        <f t="shared" ref="AE6:AE62" si="19">IF(AD6&lt;&gt;"", IF(AB6&lt;&gt;"", AB6, 0)+1, AB6)</f>
        <v/>
      </c>
      <c r="AF6" s="77">
        <v>163</v>
      </c>
      <c r="AG6" s="114">
        <f>AF6/AJ$66</f>
        <v>2.2026431718061676E-3</v>
      </c>
      <c r="AH6" s="115" t="str">
        <f t="shared" ref="AH6:AH62" si="20">IF(_xlfn.FLOOR.MATH(AG6)&lt;&gt;0, _xlfn.FLOOR.MATH(AG6), "")</f>
        <v/>
      </c>
      <c r="AI6" s="115">
        <f t="shared" ref="AI6:AI62" si="21">IF(AF6&lt;&gt;"", AF6-_xlfn.NUMBERVALUE(AH6)*AJ$66, "")</f>
        <v>163</v>
      </c>
      <c r="AJ6" s="115" t="str">
        <f>IF(AI6&lt;&gt;"", IF(RANK(AI6, AI$5:AI$62)+COUNTIF(AI$5:AI6,AI6)-1&lt;=(AJ$65-AH$63),RANK(AI6, AI$5:AI$62)+COUNTIF(AI$5:AI6,AI6)-1, ""), "")</f>
        <v/>
      </c>
      <c r="AK6" s="117" t="str">
        <f t="shared" ref="AK6:AK62" si="22">IF(AJ6&lt;&gt;"", IF(AH6&lt;&gt;"", AH6, 0)+1, AH6)</f>
        <v/>
      </c>
      <c r="AL6" s="77">
        <v>256</v>
      </c>
      <c r="AM6" s="114">
        <f>AL6/AP$66</f>
        <v>4.0285777232241214E-3</v>
      </c>
      <c r="AN6" s="115" t="str">
        <f t="shared" ref="AN6:AN62" si="23">IF(_xlfn.FLOOR.MATH(AM6)&lt;&gt;0, _xlfn.FLOOR.MATH(AM6), "")</f>
        <v/>
      </c>
      <c r="AO6" s="115">
        <f t="shared" ref="AO6:AO62" si="24">IF(AL6&lt;&gt;"", AL6-_xlfn.NUMBERVALUE(AN6)*AP$66, "")</f>
        <v>256</v>
      </c>
      <c r="AP6" s="115" t="str">
        <f>IF(AO6&lt;&gt;"", IF(RANK(AO6, AO$5:AO$62)+COUNTIF(AO$5:AO6,AO6)-1&lt;=(AP$65-AN$63),RANK(AO6, AO$5:AO$62)+COUNTIF(AO$5:AO6,AO6)-1, ""), "")</f>
        <v/>
      </c>
      <c r="AQ6" s="117" t="str">
        <f t="shared" ref="AQ6:AQ62" si="25">IF(AP6&lt;&gt;"", IF(AN6&lt;&gt;"", AN6, 0)+1, AN6)</f>
        <v/>
      </c>
      <c r="AR6" s="77"/>
      <c r="AS6" s="114">
        <f>AR6/AV$66</f>
        <v>0</v>
      </c>
      <c r="AT6" s="115" t="str">
        <f t="shared" ref="AT6:AT62" si="26">IF(_xlfn.FLOOR.MATH(AS6)&lt;&gt;0, _xlfn.FLOOR.MATH(AS6), "")</f>
        <v/>
      </c>
      <c r="AU6" s="115" t="str">
        <f t="shared" ref="AU6:AU62" si="27">IF(AR6&lt;&gt;"", AR6-_xlfn.NUMBERVALUE(AT6)*AV$66, "")</f>
        <v/>
      </c>
      <c r="AV6" s="115" t="str">
        <f>IF(AU6&lt;&gt;"", IF(RANK(AU6, AU$5:AU$62)+COUNTIF(AU$5:AU6,AU6)-1&lt;=(AV$65-AT$63),RANK(AU6, AU$5:AU$62)+COUNTIF(AU$5:AU6,AU6)-1, ""), "")</f>
        <v/>
      </c>
      <c r="AW6" s="117" t="str">
        <f t="shared" ref="AW6:AW62" si="28">IF(AV6&lt;&gt;"", IF(AT6&lt;&gt;"", AT6, 0)+1, AT6)</f>
        <v/>
      </c>
      <c r="AX6" s="77"/>
      <c r="AY6" s="114">
        <f>AX6/BB$66</f>
        <v>0</v>
      </c>
      <c r="AZ6" s="115" t="str">
        <f t="shared" ref="AZ6:AZ62" si="29">IF(_xlfn.FLOOR.MATH(AY6)&lt;&gt;0, _xlfn.FLOOR.MATH(AY6), "")</f>
        <v/>
      </c>
      <c r="BA6" s="115" t="str">
        <f t="shared" ref="BA6:BA62" si="30">IF(AX6&lt;&gt;"", AX6-_xlfn.NUMBERVALUE(AZ6)*BB$66, "")</f>
        <v/>
      </c>
      <c r="BB6" s="115" t="str">
        <f>IF(BA6&lt;&gt;"", IF(RANK(BA6, BA$5:BA$62)+COUNTIF(BA$5:BA6,BA6)-1&lt;=(BB$65-AZ$63),RANK(BA6, BA$5:BA$62)+COUNTIF(BA$5:BA6,BA6)-1, ""), "")</f>
        <v/>
      </c>
      <c r="BC6" s="117" t="str">
        <f t="shared" ref="BC6:BC62" si="31">IF(BB6&lt;&gt;"", IF(AZ6&lt;&gt;"", AZ6, 0)+1, AZ6)</f>
        <v/>
      </c>
      <c r="BD6" s="77"/>
      <c r="BE6" s="114">
        <f>BD6/BH$66</f>
        <v>0</v>
      </c>
      <c r="BF6" s="115" t="str">
        <f t="shared" ref="BF6:BF62" si="32">IF(_xlfn.FLOOR.MATH(BE6)&lt;&gt;0, _xlfn.FLOOR.MATH(BE6), "")</f>
        <v/>
      </c>
      <c r="BG6" s="115" t="str">
        <f t="shared" ref="BG6:BG62" si="33">IF(BD6&lt;&gt;"", BD6-_xlfn.NUMBERVALUE(BF6)*BH$66, "")</f>
        <v/>
      </c>
      <c r="BH6" s="115" t="str">
        <f>IF(BG6&lt;&gt;"", IF(RANK(BG6, BG$5:BG$62)+COUNTIF(BG$5:BG6,BG6)-1&lt;=(BH$65-BF$63),RANK(BG6, BG$5:BG$62)+COUNTIF(BG$5:BG6,BG6)-1, ""), "")</f>
        <v/>
      </c>
      <c r="BI6" s="117" t="str">
        <f t="shared" ref="BI6:BI62" si="34">IF(BH6&lt;&gt;"", IF(BF6&lt;&gt;"", BF6, 0)+1, BF6)</f>
        <v/>
      </c>
      <c r="BJ6" s="77"/>
      <c r="BK6" s="114">
        <f>BJ6/BN$66</f>
        <v>0</v>
      </c>
      <c r="BL6" s="115" t="str">
        <f t="shared" ref="BL6:BL62" si="35">IF(_xlfn.FLOOR.MATH(BK6)&lt;&gt;0, _xlfn.FLOOR.MATH(BK6), "")</f>
        <v/>
      </c>
      <c r="BM6" s="115" t="str">
        <f t="shared" ref="BM6:BM62" si="36">IF(BJ6&lt;&gt;"", BJ6-_xlfn.NUMBERVALUE(BL6)*BN$66, "")</f>
        <v/>
      </c>
      <c r="BN6" s="115" t="str">
        <f>IF(BM6&lt;&gt;"", IF(RANK(BM6, BM$5:BM$62)+COUNTIF(BM$5:BM6,BM6)-1&lt;=(BN$65-BL$63),RANK(BM6, BM$5:BM$62)+COUNTIF(BM$5:BM6,BM6)-1, ""), "")</f>
        <v/>
      </c>
      <c r="BO6" s="117" t="str">
        <f t="shared" ref="BO6:BO62" si="37">IF(BN6&lt;&gt;"", IF(BL6&lt;&gt;"", BL6, 0)+1, BL6)</f>
        <v/>
      </c>
      <c r="BP6" s="77"/>
      <c r="BQ6" s="114">
        <f>BP6/BT$66</f>
        <v>0</v>
      </c>
      <c r="BR6" s="115" t="str">
        <f t="shared" ref="BR6:BR62" si="38">IF(_xlfn.FLOOR.MATH(BQ6)&lt;&gt;0, _xlfn.FLOOR.MATH(BQ6), "")</f>
        <v/>
      </c>
      <c r="BS6" s="115" t="str">
        <f t="shared" ref="BS6:BS62" si="39">IF(BP6&lt;&gt;"", BP6-_xlfn.NUMBERVALUE(BR6)*BT$66, "")</f>
        <v/>
      </c>
      <c r="BT6" s="115" t="str">
        <f>IF(BS6&lt;&gt;"", IF(RANK(BS6, BS$5:BS$62)+COUNTIF(BS$5:BS6,BS6)-1&lt;=(BT$65-BR$63),RANK(BS6, BS$5:BS$62)+COUNTIF(BS$5:BS6,BS6)-1, ""), "")</f>
        <v/>
      </c>
      <c r="BU6" s="117" t="str">
        <f t="shared" ref="BU6:BU62" si="40">IF(BT6&lt;&gt;"", IF(BR6&lt;&gt;"", BR6, 0)+1, BR6)</f>
        <v/>
      </c>
      <c r="BV6" s="77"/>
      <c r="BW6" s="114">
        <f>BV6/BZ$66</f>
        <v>0</v>
      </c>
      <c r="BX6" s="115" t="str">
        <f t="shared" ref="BX6:BX62" si="41">IF(_xlfn.FLOOR.MATH(BW6)&lt;&gt;0, _xlfn.FLOOR.MATH(BW6), "")</f>
        <v/>
      </c>
      <c r="BY6" s="115" t="str">
        <f t="shared" ref="BY6:BY62" si="42">IF(BV6&lt;&gt;"", BV6-_xlfn.NUMBERVALUE(BX6)*BZ$66, "")</f>
        <v/>
      </c>
      <c r="BZ6" s="115" t="str">
        <f>IF(BY6&lt;&gt;"", IF(RANK(BY6, BY$5:BY$62)+COUNTIF(BY$5:BY6,BY6)-1&lt;=(BZ$65-BX$63),RANK(BY6, BY$5:BY$62)+COUNTIF(BY$5:BY6,BY6)-1, ""), "")</f>
        <v/>
      </c>
      <c r="CA6" s="117" t="str">
        <f t="shared" ref="CA6:CA62" si="43">IF(BZ6&lt;&gt;"", IF(BX6&lt;&gt;"", BX6, 0)+1, BX6)</f>
        <v/>
      </c>
      <c r="CB6" s="77"/>
      <c r="CC6" s="114">
        <f>CB6/CF$66</f>
        <v>0</v>
      </c>
      <c r="CD6" s="115" t="str">
        <f t="shared" ref="CD6:CD62" si="44">IF(_xlfn.FLOOR.MATH(CC6)&lt;&gt;0, _xlfn.FLOOR.MATH(CC6), "")</f>
        <v/>
      </c>
      <c r="CE6" s="115" t="str">
        <f t="shared" ref="CE6:CE62" si="45">IF(CB6&lt;&gt;"", CB6-_xlfn.NUMBERVALUE(CD6)*CF$66, "")</f>
        <v/>
      </c>
      <c r="CF6" s="115" t="str">
        <f>IF(CE6&lt;&gt;"", IF(RANK(CE6, CE$5:CE$62)+COUNTIF(CE$5:CE6,CE6)-1&lt;=(CF$65-CD$63),RANK(CE6, CE$5:CE$62)+COUNTIF(CE$5:CE6,CE6)-1, ""), "")</f>
        <v/>
      </c>
      <c r="CG6" s="117" t="str">
        <f t="shared" ref="CG6:CG62" si="46">IF(CF6&lt;&gt;"", IF(CD6&lt;&gt;"", CD6, 0)+1, CD6)</f>
        <v/>
      </c>
      <c r="CH6" s="77"/>
      <c r="CI6" s="114">
        <f>CH6/CL$66</f>
        <v>0</v>
      </c>
      <c r="CJ6" s="115" t="str">
        <f t="shared" ref="CJ6:CJ62" si="47">IF(_xlfn.FLOOR.MATH(CI6)&lt;&gt;0, _xlfn.FLOOR.MATH(CI6), "")</f>
        <v/>
      </c>
      <c r="CK6" s="115" t="str">
        <f t="shared" ref="CK6:CK62" si="48">IF(CH6&lt;&gt;"", CH6-_xlfn.NUMBERVALUE(CJ6)*CL$66, "")</f>
        <v/>
      </c>
      <c r="CL6" s="115" t="str">
        <f>IF(CK6&lt;&gt;"", IF(RANK(CK6, CK$5:CK$62)+COUNTIF(CK$5:CK6,CK6)-1&lt;=(CL$65-CJ$63),RANK(CK6, CK$5:CK$62)+COUNTIF(CK$5:CK6,CK6)-1, ""), "")</f>
        <v/>
      </c>
      <c r="CM6" s="117" t="str">
        <f t="shared" ref="CM6:CM62" si="49">IF(CL6&lt;&gt;"", IF(CJ6&lt;&gt;"", CJ6, 0)+1, CJ6)</f>
        <v/>
      </c>
      <c r="CN6" s="77">
        <v>228</v>
      </c>
      <c r="CO6" s="114">
        <f>CN6/CR$66</f>
        <v>3.1565394359762428E-3</v>
      </c>
      <c r="CP6" s="115" t="str">
        <f t="shared" ref="CP6:CP62" si="50">IF(_xlfn.FLOOR.MATH(CO6)&lt;&gt;0, _xlfn.FLOOR.MATH(CO6), "")</f>
        <v/>
      </c>
      <c r="CQ6" s="115">
        <f t="shared" ref="CQ6:CQ62" si="51">IF(CN6&lt;&gt;"", CN6-_xlfn.NUMBERVALUE(CP6)*CR$66, "")</f>
        <v>228</v>
      </c>
      <c r="CR6" s="115" t="str">
        <f>IF(CQ6&lt;&gt;"", IF(RANK(CQ6, CQ$5:CQ$62)+COUNTIF(CQ$5:CQ6,CQ6)-1&lt;=(CR$65-CP$63),RANK(CQ6, CQ$5:CQ$62)+COUNTIF(CQ$5:CQ6,CQ6)-1, ""), "")</f>
        <v/>
      </c>
      <c r="CS6" s="117" t="str">
        <f t="shared" ref="CS6:CS62" si="52">IF(CR6&lt;&gt;"", IF(CP6&lt;&gt;"", CP6, 0)+1, CP6)</f>
        <v/>
      </c>
      <c r="CT6" s="77">
        <v>218</v>
      </c>
      <c r="CU6" s="114">
        <f>CT6/CX$66</f>
        <v>3.0096363586161194E-3</v>
      </c>
      <c r="CV6" s="115" t="str">
        <f t="shared" ref="CV6:CV62" si="53">IF(_xlfn.FLOOR.MATH(CU6)&lt;&gt;0, _xlfn.FLOOR.MATH(CU6), "")</f>
        <v/>
      </c>
      <c r="CW6" s="115">
        <f t="shared" ref="CW6:CW62" si="54">IF(CT6&lt;&gt;"", CT6-_xlfn.NUMBERVALUE(CV6)*CX$66, "")</f>
        <v>218</v>
      </c>
      <c r="CX6" s="115" t="str">
        <f>IF(CW6&lt;&gt;"", IF(RANK(CW6, CW$5:CW$62)+COUNTIF(CW$5:CW6,CW6)-1&lt;=(CX$65-CV$63),RANK(CW6, CW$5:CW$62)+COUNTIF(CW$5:CW6,CW6)-1, ""), "")</f>
        <v/>
      </c>
      <c r="CY6" s="117" t="str">
        <f t="shared" ref="CY6:CY62" si="55">IF(CX6&lt;&gt;"", IF(CV6&lt;&gt;"", CV6, 0)+1, CV6)</f>
        <v/>
      </c>
      <c r="CZ6" s="77">
        <v>138</v>
      </c>
      <c r="DA6" s="114">
        <f>CZ6/DD$66</f>
        <v>1.8852716567166218E-3</v>
      </c>
      <c r="DB6" s="115" t="str">
        <f t="shared" ref="DB6:DB62" si="56">IF(_xlfn.FLOOR.MATH(DA6)&lt;&gt;0, _xlfn.FLOOR.MATH(DA6), "")</f>
        <v/>
      </c>
      <c r="DC6" s="115">
        <f t="shared" ref="DC6:DC62" si="57">IF(CZ6&lt;&gt;"", CZ6-_xlfn.NUMBERVALUE(DB6)*DD$66, "")</f>
        <v>138</v>
      </c>
      <c r="DD6" s="115" t="str">
        <f>IF(DC6&lt;&gt;"", IF(RANK(DC6, DC$5:DC$62)+COUNTIF(DC$5:DC6,DC6)-1&lt;=(DD$65-DB$63),RANK(DC6, DC$5:DC$62)+COUNTIF(DC$5:DC6,DC6)-1, ""), "")</f>
        <v/>
      </c>
      <c r="DE6" s="117" t="str">
        <f t="shared" ref="DE6:DE62" si="58">IF(DD6&lt;&gt;"", IF(DB6&lt;&gt;"", DB6, 0)+1, DB6)</f>
        <v/>
      </c>
      <c r="DF6" s="77">
        <v>155</v>
      </c>
      <c r="DG6" s="114">
        <f>DF6/DJ$66</f>
        <v>2.4189646831156266E-3</v>
      </c>
      <c r="DH6" s="115" t="str">
        <f t="shared" ref="DH6:DH62" si="59">IF(_xlfn.FLOOR.MATH(DG6)&lt;&gt;0, _xlfn.FLOOR.MATH(DG6), "")</f>
        <v/>
      </c>
      <c r="DI6" s="115">
        <f t="shared" ref="DI6:DI62" si="60">IF(DF6&lt;&gt;"", DF6-_xlfn.NUMBERVALUE(DH6)*DJ$66, "")</f>
        <v>155</v>
      </c>
      <c r="DJ6" s="115" t="str">
        <f>IF(DI6&lt;&gt;"", IF(RANK(DI6, DI$5:DI$62)+COUNTIF(DI$5:DI6,DI6)-1&lt;=(DJ$65-DH$63),RANK(DI6, DI$5:DI$62)+COUNTIF(DI$5:DI6,DI6)-1, ""), "")</f>
        <v/>
      </c>
      <c r="DK6" s="117" t="str">
        <f t="shared" ref="DK6:DK62" si="61">IF(DJ6&lt;&gt;"", IF(DH6&lt;&gt;"", DH6, 0)+1, DH6)</f>
        <v/>
      </c>
      <c r="DL6" s="77">
        <v>118</v>
      </c>
      <c r="DM6" s="114">
        <f>DL6/DP$66</f>
        <v>1.6156416014020483E-3</v>
      </c>
      <c r="DN6" s="115" t="str">
        <f t="shared" ref="DN6:DN62" si="62">IF(_xlfn.FLOOR.MATH(DM6)&lt;&gt;0, _xlfn.FLOOR.MATH(DM6), "")</f>
        <v/>
      </c>
      <c r="DO6" s="115">
        <f t="shared" ref="DO6:DO62" si="63">IF(DL6&lt;&gt;"", DL6-_xlfn.NUMBERVALUE(DN6)*DP$66, "")</f>
        <v>118</v>
      </c>
      <c r="DP6" s="115" t="str">
        <f>IF(DO6&lt;&gt;"", IF(RANK(DO6, DO$5:DO$62)+COUNTIF(DO$5:DO6,DO6)-1&lt;=(DP$65-DN$63),RANK(DO6, DO$5:DO$62)+COUNTIF(DO$5:DO6,DO6)-1, ""), "")</f>
        <v/>
      </c>
      <c r="DQ6" s="117" t="str">
        <f t="shared" ref="DQ6:DQ62" si="64">IF(DP6&lt;&gt;"", IF(DN6&lt;&gt;"", DN6, 0)+1, DN6)</f>
        <v/>
      </c>
      <c r="DR6" s="77">
        <v>1449</v>
      </c>
      <c r="DS6" s="114">
        <f>DR6/DV$66</f>
        <v>2.2098520664938233E-2</v>
      </c>
      <c r="DT6" s="115" t="str">
        <f t="shared" ref="DT6:DT62" si="65">IF(_xlfn.FLOOR.MATH(DS6)&lt;&gt;0, _xlfn.FLOOR.MATH(DS6), "")</f>
        <v/>
      </c>
      <c r="DU6" s="115">
        <f t="shared" ref="DU6:DU62" si="66">IF(DR6&lt;&gt;"", DR6-_xlfn.NUMBERVALUE(DT6)*DV$66, "")</f>
        <v>1449</v>
      </c>
      <c r="DV6" s="115" t="str">
        <f>IF(DU6&lt;&gt;"", IF(RANK(DU6, DU$5:DU$62)+COUNTIF(DU$5:DU6,DU6)-1&lt;=(DV$65-DT$63),RANK(DU6, DU$5:DU$62)+COUNTIF(DU$5:DU6,DU6)-1, ""), "")</f>
        <v/>
      </c>
      <c r="DW6" s="117" t="str">
        <f t="shared" ref="DW6:DW62" si="67">IF(DV6&lt;&gt;"", IF(DT6&lt;&gt;"", DT6, 0)+1, DT6)</f>
        <v/>
      </c>
      <c r="DX6" s="77">
        <v>80</v>
      </c>
      <c r="DY6" s="114">
        <f>DX6/EB$66</f>
        <v>1.1358150893034614E-3</v>
      </c>
      <c r="DZ6" s="115" t="str">
        <f t="shared" ref="DZ6:DZ62" si="68">IF(_xlfn.FLOOR.MATH(DY6)&lt;&gt;0, _xlfn.FLOOR.MATH(DY6), "")</f>
        <v/>
      </c>
      <c r="EA6" s="115">
        <f t="shared" ref="EA6:EA62" si="69">IF(DX6&lt;&gt;"", DX6-_xlfn.NUMBERVALUE(DZ6)*EB$66, "")</f>
        <v>80</v>
      </c>
      <c r="EB6" s="115" t="str">
        <f>IF(EA6&lt;&gt;"", IF(RANK(EA6, EA$5:EA$62)+COUNTIF(EA$5:EA6,EA6)-1&lt;=(EB$65-DZ$63),RANK(EA6, EA$5:EA$62)+COUNTIF(EA$5:EA6,EA6)-1, ""), "")</f>
        <v/>
      </c>
      <c r="EC6" s="117" t="str">
        <f t="shared" ref="EC6:EC62" si="70">IF(EB6&lt;&gt;"", IF(DZ6&lt;&gt;"", DZ6, 0)+1, DZ6)</f>
        <v/>
      </c>
      <c r="ED6" s="77">
        <v>650</v>
      </c>
      <c r="EE6" s="114">
        <f>ED6/EH$66</f>
        <v>1.0783907092492741E-2</v>
      </c>
      <c r="EF6" s="115" t="str">
        <f t="shared" ref="EF6:EF62" si="71">IF(_xlfn.FLOOR.MATH(EE6)&lt;&gt;0, _xlfn.FLOOR.MATH(EE6), "")</f>
        <v/>
      </c>
      <c r="EG6" s="116">
        <f t="shared" ref="EG6:EG62" si="72">IF(ED6&lt;&gt;"", ED6-_xlfn.NUMBERVALUE(EF6)*EH$66, "")</f>
        <v>650</v>
      </c>
      <c r="EH6" s="115" t="str">
        <f>IF(EG6&lt;&gt;"", IF(RANK(EG6, EG$5:EG$62)+COUNTIF(EG$5:EG6,EG6)-1&lt;=(EH$65-EF$63),RANK(EG6, EG$5:EG$62)+COUNTIF(EG$5:EG6,EG6)-1, ""), "")</f>
        <v/>
      </c>
      <c r="EI6" s="117" t="str">
        <f t="shared" ref="EI6:EI62" si="73">IF(EH6&lt;&gt;"", IF(EF6&lt;&gt;"", EF6, 0)+1, EF6)</f>
        <v/>
      </c>
      <c r="EJ6" s="77">
        <v>51</v>
      </c>
      <c r="EK6" s="114">
        <f>EJ6/EN$66</f>
        <v>7.816690934171201E-4</v>
      </c>
      <c r="EL6" s="115" t="str">
        <f t="shared" ref="EL6:EL62" si="74">IF(_xlfn.FLOOR.MATH(EK6)&lt;&gt;0, _xlfn.FLOOR.MATH(EK6), "")</f>
        <v/>
      </c>
      <c r="EM6" s="115">
        <f t="shared" ref="EM6:EM62" si="75">IF(EJ6&lt;&gt;"", EJ6-_xlfn.NUMBERVALUE(EL6)*EN$66, "")</f>
        <v>51</v>
      </c>
      <c r="EN6" s="115" t="str">
        <f>IF(EM6&lt;&gt;"", IF(RANK(EM6, EM$5:EM$62)+COUNTIF(EM$5:EM6,EM6)-1&lt;=(EN$65-EL$63),RANK(EM6, EM$5:EM$62)+COUNTIF(EM$5:EM6,EM6)-1, ""), "")</f>
        <v/>
      </c>
      <c r="EO6" s="117" t="str">
        <f t="shared" ref="EO6:EO62" si="76">IF(EN6&lt;&gt;"", IF(EL6&lt;&gt;"", EL6, 0)+1, EL6)</f>
        <v/>
      </c>
      <c r="EP6" s="77">
        <v>46</v>
      </c>
      <c r="EQ6" s="114">
        <f>EP6/ET$66</f>
        <v>6.6419278917654537E-4</v>
      </c>
      <c r="ER6" s="115" t="str">
        <f t="shared" ref="ER6:ER62" si="77">IF(_xlfn.FLOOR.MATH(EQ6)&lt;&gt;0, _xlfn.FLOOR.MATH(EQ6), "")</f>
        <v/>
      </c>
      <c r="ES6" s="115">
        <f t="shared" ref="ES6:ES62" si="78">IF(EP6&lt;&gt;"", EP6-_xlfn.NUMBERVALUE(ER6)*ET$66, "")</f>
        <v>46</v>
      </c>
      <c r="ET6" s="115" t="str">
        <f>IF(ES6&lt;&gt;"", IF(RANK(ES6, ES$5:ES$62)+COUNTIF(ES$5:ES6,ES6)-1&lt;=(ET$65-ER$63),RANK(ES6, ES$5:ES$62)+COUNTIF(ES$5:ES6,ES6)-1, ""), "")</f>
        <v/>
      </c>
      <c r="EU6" s="117" t="str">
        <f t="shared" ref="EU6:EU62" si="79">IF(ET6&lt;&gt;"", IF(ER6&lt;&gt;"", ER6, 0)+1, ER6)</f>
        <v/>
      </c>
      <c r="EV6" s="77"/>
      <c r="EW6" s="114">
        <f>EV6/EZ$66</f>
        <v>0</v>
      </c>
      <c r="EX6" s="115" t="str">
        <f t="shared" ref="EX6:EX62" si="80">IF(_xlfn.FLOOR.MATH(EW6)&lt;&gt;0, _xlfn.FLOOR.MATH(EW6), "")</f>
        <v/>
      </c>
      <c r="EY6" s="115" t="str">
        <f t="shared" ref="EY6:EY62" si="81">IF(EV6&lt;&gt;"", EV6-_xlfn.NUMBERVALUE(EX6)*EZ$66, "")</f>
        <v/>
      </c>
      <c r="EZ6" s="115" t="str">
        <f>IF(EY6&lt;&gt;"", IF(RANK(EY6, EY$5:EY$62)+COUNTIF(EY$5:EY6,EY6)-1&lt;=(EZ$65-EX$63),RANK(EY6, EY$5:EY$62)+COUNTIF(EY$5:EY6,EY6)-1, ""), "")</f>
        <v/>
      </c>
      <c r="FA6" s="117" t="str">
        <f t="shared" ref="FA6:FA62" si="82">IF(EZ6&lt;&gt;"", IF(EX6&lt;&gt;"", EX6, 0)+1, EX6)</f>
        <v/>
      </c>
      <c r="FB6" s="77"/>
      <c r="FC6" s="114">
        <f>FB6/FF$66</f>
        <v>0</v>
      </c>
      <c r="FD6" s="115" t="str">
        <f t="shared" ref="FD6:FD62" si="83">IF(_xlfn.FLOOR.MATH(FC6)&lt;&gt;0, _xlfn.FLOOR.MATH(FC6), "")</f>
        <v/>
      </c>
      <c r="FE6" s="115" t="str">
        <f t="shared" ref="FE6:FE62" si="84">IF(FB6&lt;&gt;"", FB6-_xlfn.NUMBERVALUE(FD6)*FF$66, "")</f>
        <v/>
      </c>
      <c r="FF6" s="115" t="str">
        <f>IF(FE6&lt;&gt;"", IF(RANK(FE6, FE$5:FE$62)+COUNTIF(FE$5:FE6,FE6)-1&lt;=(FF$65-FD$63),RANK(FE6, FE$5:FE$62)+COUNTIF(FE$5:FE6,FE6)-1, ""), "")</f>
        <v/>
      </c>
      <c r="FG6" s="117" t="str">
        <f t="shared" ref="FG6:FG62" si="85">IF(FF6&lt;&gt;"", IF(FD6&lt;&gt;"", FD6, 0)+1, FD6)</f>
        <v/>
      </c>
      <c r="FH6" s="77"/>
      <c r="FI6" s="114">
        <f>FH6/FL$66</f>
        <v>0</v>
      </c>
      <c r="FJ6" s="115" t="str">
        <f t="shared" ref="FJ6:FJ62" si="86">IF(_xlfn.FLOOR.MATH(FI6)&lt;&gt;0, _xlfn.FLOOR.MATH(FI6), "")</f>
        <v/>
      </c>
      <c r="FK6" s="115" t="str">
        <f t="shared" ref="FK6:FK62" si="87">IF(FH6&lt;&gt;"", FH6-_xlfn.NUMBERVALUE(FJ6)*FL$66, "")</f>
        <v/>
      </c>
      <c r="FL6" s="115" t="str">
        <f>IF(FK6&lt;&gt;"", IF(RANK(FK6, FK$5:FK$62)+COUNTIF(FK$5:FK6,FK6)-1&lt;=(FL$65-FJ$63),RANK(FK6, FK$5:FK$62)+COUNTIF(FK$5:FK6,FK6)-1, ""), "")</f>
        <v/>
      </c>
      <c r="FM6" s="117" t="str">
        <f t="shared" ref="FM6:FM62" si="88">IF(FL6&lt;&gt;"", IF(FJ6&lt;&gt;"", FJ6, 0)+1, FJ6)</f>
        <v/>
      </c>
      <c r="FN6" s="77"/>
      <c r="FO6" s="114">
        <f>FN6/FR$66</f>
        <v>0</v>
      </c>
      <c r="FP6" s="115" t="str">
        <f t="shared" ref="FP6:FP62" si="89">IF(_xlfn.FLOOR.MATH(FO6)&lt;&gt;0, _xlfn.FLOOR.MATH(FO6), "")</f>
        <v/>
      </c>
      <c r="FQ6" s="115" t="str">
        <f t="shared" ref="FQ6:FQ62" si="90">IF(FN6&lt;&gt;"", FN6-_xlfn.NUMBERVALUE(FP6)*FR$66, "")</f>
        <v/>
      </c>
      <c r="FR6" s="115" t="str">
        <f>IF(FQ6&lt;&gt;"", IF(RANK(FQ6, FQ$5:FQ$62)+COUNTIF(FQ$5:FQ6,FQ6)-1&lt;=(FR$65-FP$63),RANK(FQ6, FQ$5:FQ$62)+COUNTIF(FQ$5:FQ6,FQ6)-1, ""), "")</f>
        <v/>
      </c>
      <c r="FS6" s="117" t="str">
        <f t="shared" ref="FS6:FS62" si="91">IF(FR6&lt;&gt;"", IF(FP6&lt;&gt;"", FP6, 0)+1, FP6)</f>
        <v/>
      </c>
      <c r="FT6" s="77"/>
      <c r="FU6" s="114">
        <f>FT6/FX$66</f>
        <v>0</v>
      </c>
      <c r="FV6" s="115" t="str">
        <f t="shared" ref="FV6:FV62" si="92">IF(_xlfn.FLOOR.MATH(FU6)&lt;&gt;0, _xlfn.FLOOR.MATH(FU6), "")</f>
        <v/>
      </c>
      <c r="FW6" s="115" t="str">
        <f t="shared" ref="FW6:FW62" si="93">IF(FT6&lt;&gt;"", FT6-_xlfn.NUMBERVALUE(FV6)*FX$66, "")</f>
        <v/>
      </c>
      <c r="FX6" s="115" t="str">
        <f>IF(FW6&lt;&gt;"", IF(RANK(FW6, FW$5:FW$62)+COUNTIF(FW$5:FW6,FW6)-1&lt;=(FX$65-FV$63),RANK(FW6, FW$5:FW$62)+COUNTIF(FW$5:FW6,FW6)-1, ""), "")</f>
        <v/>
      </c>
      <c r="FY6" s="117" t="str">
        <f t="shared" ref="FY6:FY62" si="94">IF(FX6&lt;&gt;"", IF(FV6&lt;&gt;"", FV6, 0)+1, FV6)</f>
        <v/>
      </c>
      <c r="FZ6" s="77"/>
      <c r="GA6" s="114">
        <f>FZ6/GD$66</f>
        <v>0</v>
      </c>
      <c r="GB6" s="115" t="str">
        <f t="shared" ref="GB6:GB62" si="95">IF(_xlfn.FLOOR.MATH(GA6)&lt;&gt;0, _xlfn.FLOOR.MATH(GA6), "")</f>
        <v/>
      </c>
      <c r="GC6" s="115" t="str">
        <f t="shared" ref="GC6:GC62" si="96">IF(FZ6&lt;&gt;"", FZ6-_xlfn.NUMBERVALUE(GB6)*GD$66, "")</f>
        <v/>
      </c>
      <c r="GD6" s="115" t="str">
        <f>IF(GC6&lt;&gt;"", IF(RANK(GC6, GC$5:GC$62)+COUNTIF(GC$5:GC6,GC6)-1&lt;=(GD$65-GB$63),RANK(GC6, GC$5:GC$62)+COUNTIF(GC$5:GC6,GC6)-1, ""), "")</f>
        <v/>
      </c>
      <c r="GE6" s="117" t="str">
        <f t="shared" ref="GE6:GE62" si="97">IF(GD6&lt;&gt;"", IF(GB6&lt;&gt;"", GB6, 0)+1, GB6)</f>
        <v/>
      </c>
      <c r="GF6" s="77"/>
      <c r="GG6" s="114">
        <f>GF6/GJ$66</f>
        <v>0</v>
      </c>
      <c r="GH6" s="115" t="str">
        <f t="shared" ref="GH6:GH62" si="98">IF(_xlfn.FLOOR.MATH(GG6)&lt;&gt;0, _xlfn.FLOOR.MATH(GG6), "")</f>
        <v/>
      </c>
      <c r="GI6" s="115" t="str">
        <f t="shared" ref="GI6:GI62" si="99">IF(GF6&lt;&gt;"", GF6-_xlfn.NUMBERVALUE(GH6)*GJ$66, "")</f>
        <v/>
      </c>
      <c r="GJ6" s="115" t="str">
        <f>IF(GI6&lt;&gt;"", IF(RANK(GI6, GI$5:GI$62)+COUNTIF(GI$5:GI6,GI6)-1&lt;=(GJ$65-GH$63),RANK(GI6, GI$5:GI$62)+COUNTIF(GI$5:GI6,GI6)-1, ""), "")</f>
        <v/>
      </c>
      <c r="GK6" s="117" t="str">
        <f t="shared" ref="GK6:GK62" si="100">IF(GJ6&lt;&gt;"", IF(GH6&lt;&gt;"", GH6, 0)+1, GH6)</f>
        <v/>
      </c>
      <c r="GL6" s="77"/>
      <c r="GM6" s="114">
        <f>GL6/GP$66</f>
        <v>0</v>
      </c>
      <c r="GN6" s="115" t="str">
        <f t="shared" ref="GN6:GN62" si="101">IF(_xlfn.FLOOR.MATH(GM6)&lt;&gt;0, _xlfn.FLOOR.MATH(GM6), "")</f>
        <v/>
      </c>
      <c r="GO6" s="115" t="str">
        <f t="shared" ref="GO6:GO62" si="102">IF(GL6&lt;&gt;"", GL6-_xlfn.NUMBERVALUE(GN6)*GP$66, "")</f>
        <v/>
      </c>
      <c r="GP6" s="115" t="str">
        <f>IF(GO6&lt;&gt;"", IF(RANK(GO6, GO$5:GO$62)+COUNTIF(GO$5:GO6,GO6)-1&lt;=(GP$65-GN$63),RANK(GO6, GO$5:GO$62)+COUNTIF(GO$5:GO6,GO6)-1, ""), "")</f>
        <v/>
      </c>
      <c r="GQ6" s="117" t="str">
        <f t="shared" ref="GQ6:GQ62" si="103">IF(GP6&lt;&gt;"", IF(GN6&lt;&gt;"", GN6, 0)+1, GN6)</f>
        <v/>
      </c>
      <c r="GR6" s="77"/>
      <c r="GS6" s="114">
        <f>GR6/GV$66</f>
        <v>0</v>
      </c>
      <c r="GT6" s="115" t="str">
        <f t="shared" ref="GT6:GT62" si="104">IF(_xlfn.FLOOR.MATH(GS6)&lt;&gt;0, _xlfn.FLOOR.MATH(GS6), "")</f>
        <v/>
      </c>
      <c r="GU6" s="115" t="str">
        <f t="shared" ref="GU6:GU62" si="105">IF(GR6&lt;&gt;"", GR6-_xlfn.NUMBERVALUE(GT6)*GV$66, "")</f>
        <v/>
      </c>
      <c r="GV6" s="115" t="str">
        <f>IF(GU6&lt;&gt;"", IF(RANK(GU6, GU$5:GU$62)+COUNTIF(GU$5:GU6,GU6)-1&lt;=(GV$65-GT$63),RANK(GU6, GU$5:GU$62)+COUNTIF(GU$5:GU6,GU6)-1, ""), "")</f>
        <v/>
      </c>
      <c r="GW6" s="117" t="str">
        <f t="shared" ref="GW6:GW62" si="106">IF(GV6&lt;&gt;"", IF(GT6&lt;&gt;"", GT6, 0)+1, GT6)</f>
        <v/>
      </c>
      <c r="GX6" s="77"/>
      <c r="GY6" s="114">
        <f>GX6/HB$66</f>
        <v>0</v>
      </c>
      <c r="GZ6" s="115" t="str">
        <f t="shared" ref="GZ6:GZ62" si="107">IF(_xlfn.FLOOR.MATH(GY6)&lt;&gt;0, _xlfn.FLOOR.MATH(GY6), "")</f>
        <v/>
      </c>
      <c r="HA6" s="115" t="str">
        <f t="shared" ref="HA6:HA62" si="108">IF(GX6&lt;&gt;"", GX6-_xlfn.NUMBERVALUE(GZ6)*HB$66, "")</f>
        <v/>
      </c>
      <c r="HB6" s="115" t="str">
        <f>IF(HA6&lt;&gt;"", IF(RANK(HA6, HA$5:HA$62)+COUNTIF(HA$5:HA6,HA6)-1&lt;=(HB$65-GZ$63),RANK(HA6, HA$5:HA$62)+COUNTIF(HA$5:HA6,HA6)-1, ""), "")</f>
        <v/>
      </c>
      <c r="HC6" s="117" t="str">
        <f t="shared" ref="HC6:HC62" si="109">IF(HB6&lt;&gt;"", IF(GZ6&lt;&gt;"", GZ6, 0)+1, GZ6)</f>
        <v/>
      </c>
      <c r="HD6" s="77"/>
      <c r="HE6" s="114">
        <f>HD6/HH$66</f>
        <v>0</v>
      </c>
      <c r="HF6" s="115" t="str">
        <f t="shared" ref="HF6:HF62" si="110">IF(_xlfn.FLOOR.MATH(HE6)&lt;&gt;0, _xlfn.FLOOR.MATH(HE6), "")</f>
        <v/>
      </c>
      <c r="HG6" s="115" t="str">
        <f t="shared" ref="HG6:HG62" si="111">IF(HD6&lt;&gt;"", HD6-_xlfn.NUMBERVALUE(HF6)*HH$66, "")</f>
        <v/>
      </c>
      <c r="HH6" s="115" t="str">
        <f>IF(HG6&lt;&gt;"", IF(RANK(HG6, HG$5:HG$62)+COUNTIF(HG$5:HG6,HG6)-1&lt;=(HH$65-HF$63),RANK(HG6, HG$5:HG$62)+COUNTIF(HG$5:HG6,HG6)-1, ""), "")</f>
        <v/>
      </c>
      <c r="HI6" s="117" t="str">
        <f t="shared" ref="HI6:HI62" si="112">IF(HH6&lt;&gt;"", IF(HF6&lt;&gt;"", HF6, 0)+1, HF6)</f>
        <v/>
      </c>
      <c r="HJ6" s="77"/>
      <c r="HK6" s="114">
        <f>HJ6/HN$66</f>
        <v>0</v>
      </c>
      <c r="HL6" s="115" t="str">
        <f t="shared" ref="HL6:HL62" si="113">IF(_xlfn.FLOOR.MATH(HK6)&lt;&gt;0, _xlfn.FLOOR.MATH(HK6), "")</f>
        <v/>
      </c>
      <c r="HM6" s="115" t="str">
        <f t="shared" ref="HM6:HM62" si="114">IF(HJ6&lt;&gt;"", HJ6-_xlfn.NUMBERVALUE(HL6)*HN$66, "")</f>
        <v/>
      </c>
      <c r="HN6" s="115" t="str">
        <f>IF(HM6&lt;&gt;"", IF(RANK(HM6, HM$5:HM$62)+COUNTIF(HM$5:HM6,HM6)-1&lt;=(HN$65-HL$63),RANK(HM6, HM$5:HM$62)+COUNTIF(HM$5:HM6,HM6)-1, ""), "")</f>
        <v/>
      </c>
      <c r="HO6" s="117" t="str">
        <f t="shared" ref="HO6:HO62" si="115">IF(HN6&lt;&gt;"", IF(HL6&lt;&gt;"", HL6, 0)+1, HL6)</f>
        <v/>
      </c>
      <c r="HP6" s="77"/>
      <c r="HQ6" s="114">
        <f>HP6/HT$66</f>
        <v>0</v>
      </c>
      <c r="HR6" s="115" t="str">
        <f t="shared" ref="HR6:HR62" si="116">IF(_xlfn.FLOOR.MATH(HQ6)&lt;&gt;0, _xlfn.FLOOR.MATH(HQ6), "")</f>
        <v/>
      </c>
      <c r="HS6" s="115" t="str">
        <f t="shared" ref="HS6:HS62" si="117">IF(HP6&lt;&gt;"", HP6-_xlfn.NUMBERVALUE(HR6)*HT$66, "")</f>
        <v/>
      </c>
      <c r="HT6" s="115" t="str">
        <f>IF(HS6&lt;&gt;"", IF(RANK(HS6, HS$5:HS$62)+COUNTIF(HS$5:HS6,HS6)-1&lt;=(HT$65-HR$63),RANK(HS6, HS$5:HS$62)+COUNTIF(HS$5:HS6,HS6)-1, ""), "")</f>
        <v/>
      </c>
      <c r="HU6" s="117" t="str">
        <f t="shared" ref="HU6:HU62" si="118">IF(HT6&lt;&gt;"", IF(HR6&lt;&gt;"", HR6, 0)+1, HR6)</f>
        <v/>
      </c>
      <c r="HV6" s="77"/>
      <c r="HW6" s="114">
        <f>HV6/HZ$66</f>
        <v>0</v>
      </c>
      <c r="HX6" s="115" t="str">
        <f t="shared" ref="HX6:HX62" si="119">IF(_xlfn.FLOOR.MATH(HW6)&lt;&gt;0, _xlfn.FLOOR.MATH(HW6), "")</f>
        <v/>
      </c>
      <c r="HY6" s="115" t="str">
        <f t="shared" ref="HY6:HY62" si="120">IF(HV6&lt;&gt;"", HV6-_xlfn.NUMBERVALUE(HX6)*HZ$66, "")</f>
        <v/>
      </c>
      <c r="HZ6" s="115" t="str">
        <f>IF(HY6&lt;&gt;"", IF(RANK(HY6, HY$5:HY$62)+COUNTIF(HY$5:HY6,HY6)-1&lt;=(HZ$65-HX$63),RANK(HY6, HY$5:HY$62)+COUNTIF(HY$5:HY6,HY6)-1, ""), "")</f>
        <v/>
      </c>
      <c r="IA6" s="117" t="str">
        <f t="shared" ref="IA6:IA62" si="121">IF(HZ6&lt;&gt;"", IF(HX6&lt;&gt;"", HX6, 0)+1, HX6)</f>
        <v/>
      </c>
      <c r="IB6" s="77"/>
      <c r="IC6" s="114">
        <f>IB6/IF$66</f>
        <v>0</v>
      </c>
      <c r="ID6" s="115" t="str">
        <f t="shared" ref="ID6:ID62" si="122">IF(_xlfn.FLOOR.MATH(IC6)&lt;&gt;0, _xlfn.FLOOR.MATH(IC6), "")</f>
        <v/>
      </c>
      <c r="IE6" s="115" t="str">
        <f t="shared" ref="IE6:IE62" si="123">IF(IB6&lt;&gt;"", IB6-_xlfn.NUMBERVALUE(ID6)*IF$66, "")</f>
        <v/>
      </c>
      <c r="IF6" s="115" t="str">
        <f>IF(IE6&lt;&gt;"", IF(RANK(IE6, IE$5:IE$62)+COUNTIF(IE$5:IE6,IE6)-1&lt;=(IF$65-ID$63),RANK(IE6, IE$5:IE$62)+COUNTIF(IE$5:IE6,IE6)-1, ""), "")</f>
        <v/>
      </c>
      <c r="IG6" s="117" t="str">
        <f t="shared" ref="IG6:IG62" si="124">IF(IF6&lt;&gt;"", IF(ID6&lt;&gt;"", ID6, 0)+1, ID6)</f>
        <v/>
      </c>
      <c r="IH6" s="77"/>
      <c r="II6" s="114">
        <f>IH6/IL$66</f>
        <v>0</v>
      </c>
      <c r="IJ6" s="115" t="str">
        <f t="shared" ref="IJ6:IJ62" si="125">IF(_xlfn.FLOOR.MATH(II6)&lt;&gt;0, _xlfn.FLOOR.MATH(II6), "")</f>
        <v/>
      </c>
      <c r="IK6" s="115" t="str">
        <f t="shared" ref="IK6:IK62" si="126">IF(IH6&lt;&gt;"", IH6-_xlfn.NUMBERVALUE(IJ6)*IL$66, "")</f>
        <v/>
      </c>
      <c r="IL6" s="115" t="str">
        <f>IF(IK6&lt;&gt;"", IF(RANK(IK6, IK$5:IK$62)+COUNTIF(IK$5:IK6,IK6)-1&lt;=(IL$65-IJ$63),RANK(IK6, IK$5:IK$62)+COUNTIF(IK$5:IK6,IK6)-1, ""), "")</f>
        <v/>
      </c>
      <c r="IM6" s="117" t="str">
        <f t="shared" ref="IM6:IM62" si="127">IF(IL6&lt;&gt;"", IF(IJ6&lt;&gt;"", IJ6, 0)+1, IJ6)</f>
        <v/>
      </c>
      <c r="IN6" s="104" t="str">
        <f t="shared" ref="IN6:IN62" si="128">IF(_xlfn.NUMBERVALUE(G6)+_xlfn.NUMBERVALUE(M6)+_xlfn.NUMBERVALUE(S6)+_xlfn.NUMBERVALUE(Y6)+_xlfn.NUMBERVALUE(AE6)+_xlfn.NUMBERVALUE(AK6)+_xlfn.NUMBERVALUE(AQ6)+_xlfn.NUMBERVALUE(AW6)+_xlfn.NUMBERVALUE(BC6)+_xlfn.NUMBERVALUE(BI6)+_xlfn.NUMBERVALUE(BO6)+_xlfn.NUMBERVALUE(BU6)+_xlfn.NUMBERVALUE(CA6)+_xlfn.NUMBERVALUE(CG6)+_xlfn.NUMBERVALUE(CM6)+_xlfn.NUMBERVALUE(CS6)+_xlfn.NUMBERVALUE(CY6)+_xlfn.NUMBERVALUE(DE6)+_xlfn.NUMBERVALUE(DK6)+_xlfn.NUMBERVALUE(DQ6)+_xlfn.NUMBERVALUE(DW6)+_xlfn.NUMBERVALUE(EC6)+_xlfn.NUMBERVALUE(EI6)+_xlfn.NUMBERVALUE(EO6)+_xlfn.NUMBERVALUE(EU6)+_xlfn.NUMBERVALUE(FA6)+_xlfn.NUMBERVALUE(FG6)+_xlfn.NUMBERVALUE(FM6)+_xlfn.NUMBERVALUE(FS6)+_xlfn.NUMBERVALUE(FY6)+_xlfn.NUMBERVALUE(GE6)+_xlfn.NUMBERVALUE(GK6)+_xlfn.NUMBERVALUE(GQ6)+_xlfn.NUMBERVALUE(GW6)+_xlfn.NUMBERVALUE(HC6)+_xlfn.NUMBERVALUE(HI6)+_xlfn.NUMBERVALUE(HO6)+_xlfn.NUMBERVALUE(HU6)+_xlfn.NUMBERVALUE(IA6)+_xlfn.NUMBERVALUE(IG6)+_xlfn.NUMBERVALUE(IM6)&lt;&gt;0, _xlfn.NUMBERVALUE(G6)+_xlfn.NUMBERVALUE(M6)+_xlfn.NUMBERVALUE(S6)+_xlfn.NUMBERVALUE(Y6)+_xlfn.NUMBERVALUE(AE6)+_xlfn.NUMBERVALUE(AK6)+_xlfn.NUMBERVALUE(AQ6)+_xlfn.NUMBERVALUE(AW6)+_xlfn.NUMBERVALUE(BC6)+_xlfn.NUMBERVALUE(BI6)+_xlfn.NUMBERVALUE(BO6)+_xlfn.NUMBERVALUE(BU6)+_xlfn.NUMBERVALUE(CA6)+_xlfn.NUMBERVALUE(CG6)+_xlfn.NUMBERVALUE(CM6)+_xlfn.NUMBERVALUE(CS6)+_xlfn.NUMBERVALUE(CY6)+_xlfn.NUMBERVALUE(DE6)+_xlfn.NUMBERVALUE(DK6)+_xlfn.NUMBERVALUE(DQ6)+_xlfn.NUMBERVALUE(DW6)+_xlfn.NUMBERVALUE(EC6)+_xlfn.NUMBERVALUE(EI6)+_xlfn.NUMBERVALUE(EO6)+_xlfn.NUMBERVALUE(EU6)+_xlfn.NUMBERVALUE(FA6)+_xlfn.NUMBERVALUE(FG6)+_xlfn.NUMBERVALUE(FM6)+_xlfn.NUMBERVALUE(FS6)+_xlfn.NUMBERVALUE(FY6)+_xlfn.NUMBERVALUE(GE6)+_xlfn.NUMBERVALUE(GK6)+_xlfn.NUMBERVALUE(GQ6)+_xlfn.NUMBERVALUE(GW6)+_xlfn.NUMBERVALUE(HC6)+_xlfn.NUMBERVALUE(HI6)+_xlfn.NUMBERVALUE(HO6)+_xlfn.NUMBERVALUE(HU6)+_xlfn.NUMBERVALUE(IA6)+_xlfn.NUMBERVALUE(IG6)+_xlfn.NUMBERVALUE(IM6), "")</f>
        <v/>
      </c>
      <c r="IO6" s="41">
        <f t="shared" ref="IO6:IO62" si="129">B6+H6+N6+T6+Z6+AF6+AL6+AR6+AX6+BD6+BJ6+BP6+BV6+CB6+CH6+CN6+CT6+CZ6+DF6+DL6+DR6+DX6+ED6+EJ6+EP6+EV6+FB6+FH6+FN6+FT6+FZ6+GF6+GL6+GR6+GX6+HD6+HJ6+HP6+HV6+IB6+IH6</f>
        <v>3552</v>
      </c>
      <c r="IP6" s="42">
        <v>5531</v>
      </c>
      <c r="IQ6" s="43">
        <f t="shared" ref="IQ6:IQ55" si="130">IO6+IP6</f>
        <v>9083</v>
      </c>
      <c r="IR6" s="43"/>
      <c r="IS6" s="98" t="str">
        <f t="shared" ref="IS6:IS36" si="131">IF(IQ6&gt;=$IR$63,IQ6, "")</f>
        <v/>
      </c>
      <c r="IT6" s="77" t="str">
        <f t="shared" si="0"/>
        <v/>
      </c>
      <c r="IU6" s="77" t="str">
        <f t="shared" ref="IU6:IU52" si="132">IF(AND(IS6="", IT6&lt;&gt;""), IT6, "")</f>
        <v/>
      </c>
      <c r="IV6" s="77"/>
      <c r="IW6" s="99" t="str">
        <f t="shared" ref="IW6:IW62" si="133">IF(IS6&lt;&gt;"",IS6/$IV$63, "")</f>
        <v/>
      </c>
      <c r="IX6" s="77" t="str">
        <f t="shared" ref="IX6:IX62" si="134">IF(IW6&lt;&gt;"", _xlfn.FLOOR.MATH(IW6), "")</f>
        <v/>
      </c>
      <c r="IY6" s="98" t="str">
        <f t="shared" ref="IY6:IY61" si="135">IF(IS6&lt;&gt;"", IS6-_xlfn.NUMBERVALUE(IX6)*IV$63, "")</f>
        <v/>
      </c>
      <c r="IZ6" s="98" t="str">
        <f>IF(IY6&lt;&gt;"", IF(RANK(IY6, $IY$5:$IY$62)+COUNTIF(IY$5:IY6,IY6)-1&lt;=(400-$IU$63-$IX$63), RANK(IY6, $IY$5:$IY$62)+COUNTIF(IY$5:IY6,IY6)-1, ""), "")</f>
        <v/>
      </c>
      <c r="JA6" s="82" t="str">
        <f t="shared" ref="JA6:JA62" si="136">IF(IF(IZ6&lt;&gt;"", _xlfn.NUMBERVALUE(IX6)+_xlfn.NUMBERVALUE(IU6)+1, _xlfn.NUMBERVALUE(IX6)+_xlfn.NUMBERVALUE(IU6))&lt;&gt;0, IF(IZ6&lt;&gt;"", _xlfn.NUMBERVALUE(IX6)+_xlfn.NUMBERVALUE(IU6)+1, _xlfn.NUMBERVALUE(IX6)+_xlfn.NUMBERVALUE(IU6)), "")</f>
        <v/>
      </c>
      <c r="JB6" s="90" t="str">
        <f t="shared" ref="JB6:JB62" si="137">IF(JA6&lt;&gt;"", _xlfn.NUMBERVALUE(JA6)-_xlfn.NUMBERVALUE(IT6), "")</f>
        <v/>
      </c>
      <c r="JD6" s="106">
        <f t="shared" si="1"/>
        <v>2.8455980918985009E-4</v>
      </c>
      <c r="JE6" s="56">
        <f t="shared" si="2"/>
        <v>0</v>
      </c>
      <c r="JF6" s="64">
        <f t="shared" ref="JF6:JF62" si="138">JE6-JD6</f>
        <v>-2.8455980918985009E-4</v>
      </c>
      <c r="JH6" s="108" t="str">
        <f t="shared" si="3"/>
        <v/>
      </c>
      <c r="JI6" s="56" t="str">
        <f t="shared" ref="JI6:JI62" si="139">IF(JH6&lt;&gt;"", JH6/$JH$63, "")</f>
        <v/>
      </c>
      <c r="JJ6" s="56" t="str">
        <f t="shared" si="4"/>
        <v/>
      </c>
      <c r="JK6" s="107" t="str">
        <f t="shared" ref="JK6:JK61" si="140">IF(JI6&lt;&gt;"", JJ6-JI6, "")</f>
        <v/>
      </c>
    </row>
    <row r="7" spans="1:271" ht="15" customHeight="1" x14ac:dyDescent="0.2">
      <c r="A7" s="100" t="s">
        <v>199</v>
      </c>
      <c r="B7" s="77"/>
      <c r="C7" s="114">
        <f t="shared" ref="C7:C62" si="141">B7/F$66</f>
        <v>0</v>
      </c>
      <c r="D7" s="115" t="str">
        <f t="shared" si="5"/>
        <v/>
      </c>
      <c r="E7" s="115" t="str">
        <f t="shared" si="6"/>
        <v/>
      </c>
      <c r="F7" s="115" t="str">
        <f>IF(E7&lt;&gt;"", IF(RANK(E7, E$5:E$62)+COUNTIF(E$5:E7,E7)-1&lt;=(F$65-D$63),RANK(E7, E$5:E$62)+COUNTIF(E$5:E7,E7)-1, ""), "")</f>
        <v/>
      </c>
      <c r="G7" s="117" t="str">
        <f t="shared" si="7"/>
        <v/>
      </c>
      <c r="H7" s="77"/>
      <c r="I7" s="114">
        <f t="shared" ref="I7:I62" si="142">H7/L$66</f>
        <v>0</v>
      </c>
      <c r="J7" s="115" t="str">
        <f t="shared" si="8"/>
        <v/>
      </c>
      <c r="K7" s="115" t="str">
        <f t="shared" si="9"/>
        <v/>
      </c>
      <c r="L7" s="115" t="str">
        <f>IF(K7&lt;&gt;"", IF(RANK(K7, K$5:K$62)+COUNTIF(K$5:K7,K7)-1&lt;=(L$65-J$63),RANK(K7, K$5:K$62)+COUNTIF(K$5:K7,K7)-1, ""), "")</f>
        <v/>
      </c>
      <c r="M7" s="117" t="str">
        <f t="shared" si="10"/>
        <v/>
      </c>
      <c r="N7" s="77"/>
      <c r="O7" s="114">
        <f t="shared" ref="O7:O62" si="143">N7/R$66</f>
        <v>0</v>
      </c>
      <c r="P7" s="115" t="str">
        <f t="shared" si="11"/>
        <v/>
      </c>
      <c r="Q7" s="115" t="str">
        <f t="shared" si="12"/>
        <v/>
      </c>
      <c r="R7" s="115" t="str">
        <f>IF(Q7&lt;&gt;"", IF(RANK(Q7, Q$5:Q$62)+COUNTIF(Q$5:Q7,Q7)-1&lt;=(R$65-P$63),RANK(Q7, Q$5:Q$62)+COUNTIF(Q$5:Q7,Q7)-1, ""), "")</f>
        <v/>
      </c>
      <c r="S7" s="117" t="str">
        <f t="shared" si="13"/>
        <v/>
      </c>
      <c r="T7" s="77"/>
      <c r="U7" s="114">
        <f t="shared" ref="U7:U62" si="144">T7/X$66</f>
        <v>0</v>
      </c>
      <c r="V7" s="115" t="str">
        <f t="shared" si="14"/>
        <v/>
      </c>
      <c r="W7" s="115" t="str">
        <f t="shared" si="15"/>
        <v/>
      </c>
      <c r="X7" s="115" t="str">
        <f>IF(W7&lt;&gt;"", IF(RANK(W7, W$5:W$62)+COUNTIF(W$5:W7,W7)-1&lt;=(X$65-V$63),RANK(W7, W$5:W$62)+COUNTIF(W$5:W7,W7)-1, ""), "")</f>
        <v/>
      </c>
      <c r="Y7" s="117" t="str">
        <f t="shared" si="16"/>
        <v/>
      </c>
      <c r="Z7" s="77"/>
      <c r="AA7" s="114">
        <f t="shared" ref="AA7:AA62" si="145">Z7/AD$66</f>
        <v>0</v>
      </c>
      <c r="AB7" s="115" t="str">
        <f t="shared" si="17"/>
        <v/>
      </c>
      <c r="AC7" s="115" t="str">
        <f t="shared" si="18"/>
        <v/>
      </c>
      <c r="AD7" s="115" t="str">
        <f>IF(AC7&lt;&gt;"", IF(RANK(AC7, AC$5:AC$62)+COUNTIF(AC$5:AC7,AC7)-1&lt;=(AD$65-AB$63),RANK(AC7, AC$5:AC$62)+COUNTIF(AC$5:AC7,AC7)-1, ""), "")</f>
        <v/>
      </c>
      <c r="AE7" s="117" t="str">
        <f t="shared" si="19"/>
        <v/>
      </c>
      <c r="AF7" s="77"/>
      <c r="AG7" s="114">
        <f t="shared" ref="AG7:AG62" si="146">AF7/AJ$66</f>
        <v>0</v>
      </c>
      <c r="AH7" s="115" t="str">
        <f t="shared" si="20"/>
        <v/>
      </c>
      <c r="AI7" s="115" t="str">
        <f t="shared" si="21"/>
        <v/>
      </c>
      <c r="AJ7" s="115" t="str">
        <f>IF(AI7&lt;&gt;"", IF(RANK(AI7, AI$5:AI$62)+COUNTIF(AI$5:AI7,AI7)-1&lt;=(AJ$65-AH$63),RANK(AI7, AI$5:AI$62)+COUNTIF(AI$5:AI7,AI7)-1, ""), "")</f>
        <v/>
      </c>
      <c r="AK7" s="117" t="str">
        <f t="shared" si="22"/>
        <v/>
      </c>
      <c r="AL7" s="77"/>
      <c r="AM7" s="114">
        <f t="shared" ref="AM7:AM62" si="147">AL7/AP$66</f>
        <v>0</v>
      </c>
      <c r="AN7" s="115" t="str">
        <f t="shared" si="23"/>
        <v/>
      </c>
      <c r="AO7" s="115" t="str">
        <f t="shared" si="24"/>
        <v/>
      </c>
      <c r="AP7" s="115" t="str">
        <f>IF(AO7&lt;&gt;"", IF(RANK(AO7, AO$5:AO$62)+COUNTIF(AO$5:AO7,AO7)-1&lt;=(AP$65-AN$63),RANK(AO7, AO$5:AO$62)+COUNTIF(AO$5:AO7,AO7)-1, ""), "")</f>
        <v/>
      </c>
      <c r="AQ7" s="117" t="str">
        <f t="shared" si="25"/>
        <v/>
      </c>
      <c r="AR7" s="77">
        <v>50</v>
      </c>
      <c r="AS7" s="114">
        <f t="shared" ref="AS7:AS62" si="148">AR7/AV$66</f>
        <v>6.4415557645482538E-4</v>
      </c>
      <c r="AT7" s="115" t="str">
        <f t="shared" si="26"/>
        <v/>
      </c>
      <c r="AU7" s="115">
        <f t="shared" si="27"/>
        <v>50</v>
      </c>
      <c r="AV7" s="115" t="str">
        <f>IF(AU7&lt;&gt;"", IF(RANK(AU7, AU$5:AU$62)+COUNTIF(AU$5:AU7,AU7)-1&lt;=(AV$65-AT$63),RANK(AU7, AU$5:AU$62)+COUNTIF(AU$5:AU7,AU7)-1, ""), "")</f>
        <v/>
      </c>
      <c r="AW7" s="117" t="str">
        <f t="shared" si="28"/>
        <v/>
      </c>
      <c r="AX7" s="77">
        <v>126</v>
      </c>
      <c r="AY7" s="114">
        <f t="shared" ref="AY7:AY62" si="149">AX7/BB$66</f>
        <v>1.7309594460929772E-3</v>
      </c>
      <c r="AZ7" s="115" t="str">
        <f t="shared" si="29"/>
        <v/>
      </c>
      <c r="BA7" s="115">
        <f t="shared" si="30"/>
        <v>126</v>
      </c>
      <c r="BB7" s="115" t="str">
        <f>IF(BA7&lt;&gt;"", IF(RANK(BA7, BA$5:BA$62)+COUNTIF(BA$5:BA7,BA7)-1&lt;=(BB$65-AZ$63),RANK(BA7, BA$5:BA$62)+COUNTIF(BA$5:BA7,BA7)-1, ""), "")</f>
        <v/>
      </c>
      <c r="BC7" s="117" t="str">
        <f t="shared" si="31"/>
        <v/>
      </c>
      <c r="BD7" s="77">
        <v>66</v>
      </c>
      <c r="BE7" s="114">
        <f t="shared" ref="BE7:BE62" si="150">BD7/BH$66</f>
        <v>9.3800631022426882E-4</v>
      </c>
      <c r="BF7" s="115" t="str">
        <f t="shared" si="32"/>
        <v/>
      </c>
      <c r="BG7" s="115">
        <f t="shared" si="33"/>
        <v>66</v>
      </c>
      <c r="BH7" s="115" t="str">
        <f>IF(BG7&lt;&gt;"", IF(RANK(BG7, BG$5:BG$62)+COUNTIF(BG$5:BG7,BG7)-1&lt;=(BH$65-BF$63),RANK(BG7, BG$5:BG$62)+COUNTIF(BG$5:BG7,BG7)-1, ""), "")</f>
        <v/>
      </c>
      <c r="BI7" s="117" t="str">
        <f t="shared" si="34"/>
        <v/>
      </c>
      <c r="BJ7" s="77">
        <v>172</v>
      </c>
      <c r="BK7" s="114">
        <f t="shared" ref="BK7:BK62" si="151">BJ7/BN$66</f>
        <v>2.4116657319125071E-3</v>
      </c>
      <c r="BL7" s="115" t="str">
        <f t="shared" si="35"/>
        <v/>
      </c>
      <c r="BM7" s="115">
        <f t="shared" si="36"/>
        <v>172</v>
      </c>
      <c r="BN7" s="115" t="str">
        <f>IF(BM7&lt;&gt;"", IF(RANK(BM7, BM$5:BM$62)+COUNTIF(BM$5:BM7,BM7)-1&lt;=(BN$65-BL$63),RANK(BM7, BM$5:BM$62)+COUNTIF(BM$5:BM7,BM7)-1, ""), "")</f>
        <v/>
      </c>
      <c r="BO7" s="117" t="str">
        <f t="shared" si="37"/>
        <v/>
      </c>
      <c r="BP7" s="77">
        <v>93</v>
      </c>
      <c r="BQ7" s="114">
        <f t="shared" ref="BQ7:BQ62" si="152">BP7/BT$66</f>
        <v>1.2954270033848254E-3</v>
      </c>
      <c r="BR7" s="115" t="str">
        <f t="shared" si="38"/>
        <v/>
      </c>
      <c r="BS7" s="115">
        <f t="shared" si="39"/>
        <v>93</v>
      </c>
      <c r="BT7" s="115" t="str">
        <f>IF(BS7&lt;&gt;"", IF(RANK(BS7, BS$5:BS$62)+COUNTIF(BS$5:BS7,BS7)-1&lt;=(BT$65-BR$63),RANK(BS7, BS$5:BS$62)+COUNTIF(BS$5:BS7,BS7)-1, ""), "")</f>
        <v/>
      </c>
      <c r="BU7" s="117" t="str">
        <f t="shared" si="40"/>
        <v/>
      </c>
      <c r="BV7" s="77">
        <v>29</v>
      </c>
      <c r="BW7" s="114">
        <f t="shared" ref="BW7:BW62" si="153">BV7/BZ$66</f>
        <v>4.1977274372150252E-4</v>
      </c>
      <c r="BX7" s="115" t="str">
        <f t="shared" si="41"/>
        <v/>
      </c>
      <c r="BY7" s="115">
        <f t="shared" si="42"/>
        <v>29</v>
      </c>
      <c r="BZ7" s="115" t="str">
        <f>IF(BY7&lt;&gt;"", IF(RANK(BY7, BY$5:BY$62)+COUNTIF(BY$5:BY7,BY7)-1&lt;=(BZ$65-BX$63),RANK(BY7, BY$5:BY$62)+COUNTIF(BY$5:BY7,BY7)-1, ""), "")</f>
        <v/>
      </c>
      <c r="CA7" s="117" t="str">
        <f t="shared" si="43"/>
        <v/>
      </c>
      <c r="CB7" s="77">
        <v>39</v>
      </c>
      <c r="CC7" s="114">
        <f t="shared" ref="CC7:CC62" si="154">CB7/CF$66</f>
        <v>5.3877821678225074E-4</v>
      </c>
      <c r="CD7" s="115" t="str">
        <f t="shared" si="44"/>
        <v/>
      </c>
      <c r="CE7" s="115">
        <f t="shared" si="45"/>
        <v>39</v>
      </c>
      <c r="CF7" s="115" t="str">
        <f>IF(CE7&lt;&gt;"", IF(RANK(CE7, CE$5:CE$62)+COUNTIF(CE$5:CE7,CE7)-1&lt;=(CF$65-CD$63),RANK(CE7, CE$5:CE$62)+COUNTIF(CE$5:CE7,CE7)-1, ""), "")</f>
        <v/>
      </c>
      <c r="CG7" s="117" t="str">
        <f t="shared" si="46"/>
        <v/>
      </c>
      <c r="CH7" s="77">
        <v>153</v>
      </c>
      <c r="CI7" s="114">
        <f t="shared" ref="CI7:CI62" si="155">CH7/CL$66</f>
        <v>2.2904191616766466E-3</v>
      </c>
      <c r="CJ7" s="115" t="str">
        <f t="shared" si="47"/>
        <v/>
      </c>
      <c r="CK7" s="115">
        <f t="shared" si="48"/>
        <v>153</v>
      </c>
      <c r="CL7" s="115" t="str">
        <f>IF(CK7&lt;&gt;"", IF(RANK(CK7, CK$5:CK$62)+COUNTIF(CK$5:CK7,CK7)-1&lt;=(CL$65-CJ$63),RANK(CK7, CK$5:CK$62)+COUNTIF(CK$5:CK7,CK7)-1, ""), "")</f>
        <v/>
      </c>
      <c r="CM7" s="117" t="str">
        <f t="shared" si="49"/>
        <v/>
      </c>
      <c r="CN7" s="77"/>
      <c r="CO7" s="114">
        <f t="shared" ref="CO7:CO62" si="156">CN7/CR$66</f>
        <v>0</v>
      </c>
      <c r="CP7" s="115" t="str">
        <f t="shared" si="50"/>
        <v/>
      </c>
      <c r="CQ7" s="115" t="str">
        <f t="shared" si="51"/>
        <v/>
      </c>
      <c r="CR7" s="115" t="str">
        <f>IF(CQ7&lt;&gt;"", IF(RANK(CQ7, CQ$5:CQ$62)+COUNTIF(CQ$5:CQ7,CQ7)-1&lt;=(CR$65-CP$63),RANK(CQ7, CQ$5:CQ$62)+COUNTIF(CQ$5:CQ7,CQ7)-1, ""), "")</f>
        <v/>
      </c>
      <c r="CS7" s="117" t="str">
        <f t="shared" si="52"/>
        <v/>
      </c>
      <c r="CT7" s="77"/>
      <c r="CU7" s="114">
        <f t="shared" ref="CU7:CU62" si="157">CT7/CX$66</f>
        <v>0</v>
      </c>
      <c r="CV7" s="115" t="str">
        <f t="shared" si="53"/>
        <v/>
      </c>
      <c r="CW7" s="115" t="str">
        <f t="shared" si="54"/>
        <v/>
      </c>
      <c r="CX7" s="115" t="str">
        <f>IF(CW7&lt;&gt;"", IF(RANK(CW7, CW$5:CW$62)+COUNTIF(CW$5:CW7,CW7)-1&lt;=(CX$65-CV$63),RANK(CW7, CW$5:CW$62)+COUNTIF(CW$5:CW7,CW7)-1, ""), "")</f>
        <v/>
      </c>
      <c r="CY7" s="117" t="str">
        <f t="shared" si="55"/>
        <v/>
      </c>
      <c r="CZ7" s="77"/>
      <c r="DA7" s="114">
        <f t="shared" ref="DA7:DA62" si="158">CZ7/DD$66</f>
        <v>0</v>
      </c>
      <c r="DB7" s="115" t="str">
        <f t="shared" si="56"/>
        <v/>
      </c>
      <c r="DC7" s="115" t="str">
        <f t="shared" si="57"/>
        <v/>
      </c>
      <c r="DD7" s="115" t="str">
        <f>IF(DC7&lt;&gt;"", IF(RANK(DC7, DC$5:DC$62)+COUNTIF(DC$5:DC7,DC7)-1&lt;=(DD$65-DB$63),RANK(DC7, DC$5:DC$62)+COUNTIF(DC$5:DC7,DC7)-1, ""), "")</f>
        <v/>
      </c>
      <c r="DE7" s="117" t="str">
        <f t="shared" si="58"/>
        <v/>
      </c>
      <c r="DF7" s="77"/>
      <c r="DG7" s="114">
        <f t="shared" ref="DG7:DG62" si="159">DF7/DJ$66</f>
        <v>0</v>
      </c>
      <c r="DH7" s="115" t="str">
        <f t="shared" si="59"/>
        <v/>
      </c>
      <c r="DI7" s="115" t="str">
        <f t="shared" si="60"/>
        <v/>
      </c>
      <c r="DJ7" s="115" t="str">
        <f>IF(DI7&lt;&gt;"", IF(RANK(DI7, DI$5:DI$62)+COUNTIF(DI$5:DI7,DI7)-1&lt;=(DJ$65-DH$63),RANK(DI7, DI$5:DI$62)+COUNTIF(DI$5:DI7,DI7)-1, ""), "")</f>
        <v/>
      </c>
      <c r="DK7" s="117" t="str">
        <f t="shared" si="61"/>
        <v/>
      </c>
      <c r="DL7" s="77"/>
      <c r="DM7" s="114">
        <f t="shared" ref="DM7:DM62" si="160">DL7/DP$66</f>
        <v>0</v>
      </c>
      <c r="DN7" s="115" t="str">
        <f t="shared" si="62"/>
        <v/>
      </c>
      <c r="DO7" s="115" t="str">
        <f t="shared" si="63"/>
        <v/>
      </c>
      <c r="DP7" s="115" t="str">
        <f>IF(DO7&lt;&gt;"", IF(RANK(DO7, DO$5:DO$62)+COUNTIF(DO$5:DO7,DO7)-1&lt;=(DP$65-DN$63),RANK(DO7, DO$5:DO$62)+COUNTIF(DO$5:DO7,DO7)-1, ""), "")</f>
        <v/>
      </c>
      <c r="DQ7" s="117" t="str">
        <f t="shared" si="64"/>
        <v/>
      </c>
      <c r="DR7" s="77"/>
      <c r="DS7" s="114">
        <f t="shared" ref="DS7:DS62" si="161">DR7/DV$66</f>
        <v>0</v>
      </c>
      <c r="DT7" s="115" t="str">
        <f t="shared" si="65"/>
        <v/>
      </c>
      <c r="DU7" s="115" t="str">
        <f t="shared" si="66"/>
        <v/>
      </c>
      <c r="DV7" s="115" t="str">
        <f>IF(DU7&lt;&gt;"", IF(RANK(DU7, DU$5:DU$62)+COUNTIF(DU$5:DU7,DU7)-1&lt;=(DV$65-DT$63),RANK(DU7, DU$5:DU$62)+COUNTIF(DU$5:DU7,DU7)-1, ""), "")</f>
        <v/>
      </c>
      <c r="DW7" s="117" t="str">
        <f t="shared" si="67"/>
        <v/>
      </c>
      <c r="DX7" s="77"/>
      <c r="DY7" s="114">
        <f t="shared" ref="DY7:DY62" si="162">DX7/EB$66</f>
        <v>0</v>
      </c>
      <c r="DZ7" s="115" t="str">
        <f t="shared" si="68"/>
        <v/>
      </c>
      <c r="EA7" s="115" t="str">
        <f t="shared" si="69"/>
        <v/>
      </c>
      <c r="EB7" s="115" t="str">
        <f>IF(EA7&lt;&gt;"", IF(RANK(EA7, EA$5:EA$62)+COUNTIF(EA$5:EA7,EA7)-1&lt;=(EB$65-DZ$63),RANK(EA7, EA$5:EA$62)+COUNTIF(EA$5:EA7,EA7)-1, ""), "")</f>
        <v/>
      </c>
      <c r="EC7" s="117" t="str">
        <f t="shared" si="70"/>
        <v/>
      </c>
      <c r="ED7" s="77"/>
      <c r="EE7" s="114">
        <f t="shared" ref="EE7:EE62" si="163">ED7/EH$66</f>
        <v>0</v>
      </c>
      <c r="EF7" s="115" t="str">
        <f t="shared" si="71"/>
        <v/>
      </c>
      <c r="EG7" s="116" t="str">
        <f t="shared" si="72"/>
        <v/>
      </c>
      <c r="EH7" s="115" t="str">
        <f>IF(EG7&lt;&gt;"", IF(RANK(EG7, EG$5:EG$62)+COUNTIF(EG$5:EG7,EG7)-1&lt;=(EH$65-EF$63),RANK(EG7, EG$5:EG$62)+COUNTIF(EG$5:EG7,EG7)-1, ""), "")</f>
        <v/>
      </c>
      <c r="EI7" s="117" t="str">
        <f t="shared" si="73"/>
        <v/>
      </c>
      <c r="EJ7" s="77"/>
      <c r="EK7" s="114">
        <f t="shared" ref="EK7:EK62" si="164">EJ7/EN$66</f>
        <v>0</v>
      </c>
      <c r="EL7" s="115" t="str">
        <f t="shared" si="74"/>
        <v/>
      </c>
      <c r="EM7" s="115" t="str">
        <f t="shared" si="75"/>
        <v/>
      </c>
      <c r="EN7" s="115" t="str">
        <f>IF(EM7&lt;&gt;"", IF(RANK(EM7, EM$5:EM$62)+COUNTIF(EM$5:EM7,EM7)-1&lt;=(EN$65-EL$63),RANK(EM7, EM$5:EM$62)+COUNTIF(EM$5:EM7,EM7)-1, ""), "")</f>
        <v/>
      </c>
      <c r="EO7" s="117" t="str">
        <f t="shared" si="76"/>
        <v/>
      </c>
      <c r="EP7" s="77"/>
      <c r="EQ7" s="114">
        <f t="shared" ref="EQ7:EQ62" si="165">EP7/ET$66</f>
        <v>0</v>
      </c>
      <c r="ER7" s="115" t="str">
        <f t="shared" si="77"/>
        <v/>
      </c>
      <c r="ES7" s="115" t="str">
        <f t="shared" si="78"/>
        <v/>
      </c>
      <c r="ET7" s="115" t="str">
        <f>IF(ES7&lt;&gt;"", IF(RANK(ES7, ES$5:ES$62)+COUNTIF(ES$5:ES7,ES7)-1&lt;=(ET$65-ER$63),RANK(ES7, ES$5:ES$62)+COUNTIF(ES$5:ES7,ES7)-1, ""), "")</f>
        <v/>
      </c>
      <c r="EU7" s="117" t="str">
        <f t="shared" si="79"/>
        <v/>
      </c>
      <c r="EV7" s="77">
        <v>54</v>
      </c>
      <c r="EW7" s="114">
        <f t="shared" ref="EW7:EW62" si="166">EV7/EZ$66</f>
        <v>8.6823699654313045E-4</v>
      </c>
      <c r="EX7" s="115" t="str">
        <f t="shared" si="80"/>
        <v/>
      </c>
      <c r="EY7" s="115">
        <f t="shared" si="81"/>
        <v>54</v>
      </c>
      <c r="EZ7" s="115" t="str">
        <f>IF(EY7&lt;&gt;"", IF(RANK(EY7, EY$5:EY$62)+COUNTIF(EY$5:EY7,EY7)-1&lt;=(EZ$65-EX$63),RANK(EY7, EY$5:EY$62)+COUNTIF(EY$5:EY7,EY7)-1, ""), "")</f>
        <v/>
      </c>
      <c r="FA7" s="117" t="str">
        <f t="shared" si="82"/>
        <v/>
      </c>
      <c r="FB7" s="77">
        <v>27</v>
      </c>
      <c r="FC7" s="114">
        <f t="shared" ref="FC7:FC62" si="167">FB7/FF$66</f>
        <v>4.4864658280852759E-4</v>
      </c>
      <c r="FD7" s="115" t="str">
        <f t="shared" si="83"/>
        <v/>
      </c>
      <c r="FE7" s="115">
        <f t="shared" si="84"/>
        <v>27</v>
      </c>
      <c r="FF7" s="115" t="str">
        <f>IF(FE7&lt;&gt;"", IF(RANK(FE7, FE$5:FE$62)+COUNTIF(FE$5:FE7,FE7)-1&lt;=(FF$65-FD$63),RANK(FE7, FE$5:FE$62)+COUNTIF(FE$5:FE7,FE7)-1, ""), "")</f>
        <v/>
      </c>
      <c r="FG7" s="117" t="str">
        <f t="shared" si="85"/>
        <v/>
      </c>
      <c r="FH7" s="77">
        <v>161</v>
      </c>
      <c r="FI7" s="114">
        <f t="shared" ref="FI7:FI62" si="168">FH7/FL$66</f>
        <v>2.403594942000209E-3</v>
      </c>
      <c r="FJ7" s="115" t="str">
        <f t="shared" si="86"/>
        <v/>
      </c>
      <c r="FK7" s="115">
        <f t="shared" si="87"/>
        <v>161</v>
      </c>
      <c r="FL7" s="115" t="str">
        <f>IF(FK7&lt;&gt;"", IF(RANK(FK7, FK$5:FK$62)+COUNTIF(FK$5:FK7,FK7)-1&lt;=(FL$65-FJ$63),RANK(FK7, FK$5:FK$62)+COUNTIF(FK$5:FK7,FK7)-1, ""), "")</f>
        <v/>
      </c>
      <c r="FM7" s="117" t="str">
        <f t="shared" si="88"/>
        <v/>
      </c>
      <c r="FN7" s="77"/>
      <c r="FO7" s="114">
        <f t="shared" ref="FO7:FO62" si="169">FN7/FR$66</f>
        <v>0</v>
      </c>
      <c r="FP7" s="115" t="str">
        <f t="shared" si="89"/>
        <v/>
      </c>
      <c r="FQ7" s="115" t="str">
        <f t="shared" si="90"/>
        <v/>
      </c>
      <c r="FR7" s="115" t="str">
        <f>IF(FQ7&lt;&gt;"", IF(RANK(FQ7, FQ$5:FQ$62)+COUNTIF(FQ$5:FQ7,FQ7)-1&lt;=(FR$65-FP$63),RANK(FQ7, FQ$5:FQ$62)+COUNTIF(FQ$5:FQ7,FQ7)-1, ""), "")</f>
        <v/>
      </c>
      <c r="FS7" s="117" t="str">
        <f t="shared" si="91"/>
        <v/>
      </c>
      <c r="FT7" s="77">
        <v>56</v>
      </c>
      <c r="FU7" s="114">
        <f t="shared" ref="FU7:FU62" si="170">FT7/FX$66</f>
        <v>9.8154347711776769E-4</v>
      </c>
      <c r="FV7" s="115" t="str">
        <f t="shared" si="92"/>
        <v/>
      </c>
      <c r="FW7" s="115">
        <f t="shared" si="93"/>
        <v>56</v>
      </c>
      <c r="FX7" s="115" t="str">
        <f>IF(FW7&lt;&gt;"", IF(RANK(FW7, FW$5:FW$62)+COUNTIF(FW$5:FW7,FW7)-1&lt;=(FX$65-FV$63),RANK(FW7, FW$5:FW$62)+COUNTIF(FW$5:FW7,FW7)-1, ""), "")</f>
        <v/>
      </c>
      <c r="FY7" s="117" t="str">
        <f t="shared" si="94"/>
        <v/>
      </c>
      <c r="FZ7" s="77">
        <v>31</v>
      </c>
      <c r="GA7" s="114">
        <f t="shared" ref="GA7:GA62" si="171">FZ7/GD$66</f>
        <v>5.4123891333193654E-4</v>
      </c>
      <c r="GB7" s="115" t="str">
        <f t="shared" si="95"/>
        <v/>
      </c>
      <c r="GC7" s="115">
        <f t="shared" si="96"/>
        <v>31</v>
      </c>
      <c r="GD7" s="115" t="str">
        <f>IF(GC7&lt;&gt;"", IF(RANK(GC7, GC$5:GC$62)+COUNTIF(GC$5:GC7,GC7)-1&lt;=(GD$65-GB$63),RANK(GC7, GC$5:GC$62)+COUNTIF(GC$5:GC7,GC7)-1, ""), "")</f>
        <v/>
      </c>
      <c r="GE7" s="117" t="str">
        <f t="shared" si="97"/>
        <v/>
      </c>
      <c r="GF7" s="77">
        <v>72</v>
      </c>
      <c r="GG7" s="114">
        <f t="shared" ref="GG7:GG62" si="172">GF7/GJ$66</f>
        <v>1.1747621922367799E-3</v>
      </c>
      <c r="GH7" s="115" t="str">
        <f t="shared" si="98"/>
        <v/>
      </c>
      <c r="GI7" s="115">
        <f t="shared" si="99"/>
        <v>72</v>
      </c>
      <c r="GJ7" s="115" t="str">
        <f>IF(GI7&lt;&gt;"", IF(RANK(GI7, GI$5:GI$62)+COUNTIF(GI$5:GI7,GI7)-1&lt;=(GJ$65-GH$63),RANK(GI7, GI$5:GI$62)+COUNTIF(GI$5:GI7,GI7)-1, ""), "")</f>
        <v/>
      </c>
      <c r="GK7" s="117" t="str">
        <f t="shared" si="100"/>
        <v/>
      </c>
      <c r="GL7" s="77">
        <v>1792</v>
      </c>
      <c r="GM7" s="114">
        <f t="shared" ref="GM7:GM62" si="173">GL7/GP$66</f>
        <v>2.9749157494563142E-2</v>
      </c>
      <c r="GN7" s="115" t="str">
        <f t="shared" si="101"/>
        <v/>
      </c>
      <c r="GO7" s="115">
        <f t="shared" si="102"/>
        <v>1792</v>
      </c>
      <c r="GP7" s="115" t="str">
        <f>IF(GO7&lt;&gt;"", IF(RANK(GO7, GO$5:GO$62)+COUNTIF(GO$5:GO7,GO7)-1&lt;=(GP$65-GN$63),RANK(GO7, GO$5:GO$62)+COUNTIF(GO$5:GO7,GO7)-1, ""), "")</f>
        <v/>
      </c>
      <c r="GQ7" s="117" t="str">
        <f t="shared" si="103"/>
        <v/>
      </c>
      <c r="GR7" s="77"/>
      <c r="GS7" s="114">
        <f t="shared" ref="GS7:GS62" si="174">GR7/GV$66</f>
        <v>0</v>
      </c>
      <c r="GT7" s="115" t="str">
        <f t="shared" si="104"/>
        <v/>
      </c>
      <c r="GU7" s="115" t="str">
        <f t="shared" si="105"/>
        <v/>
      </c>
      <c r="GV7" s="115" t="str">
        <f>IF(GU7&lt;&gt;"", IF(RANK(GU7, GU$5:GU$62)+COUNTIF(GU$5:GU7,GU7)-1&lt;=(GV$65-GT$63),RANK(GU7, GU$5:GU$62)+COUNTIF(GU$5:GU7,GU7)-1, ""), "")</f>
        <v/>
      </c>
      <c r="GW7" s="117" t="str">
        <f t="shared" si="106"/>
        <v/>
      </c>
      <c r="GX7" s="77"/>
      <c r="GY7" s="114">
        <f t="shared" ref="GY7:GY62" si="175">GX7/HB$66</f>
        <v>0</v>
      </c>
      <c r="GZ7" s="115" t="str">
        <f t="shared" si="107"/>
        <v/>
      </c>
      <c r="HA7" s="115" t="str">
        <f t="shared" si="108"/>
        <v/>
      </c>
      <c r="HB7" s="115" t="str">
        <f>IF(HA7&lt;&gt;"", IF(RANK(HA7, HA$5:HA$62)+COUNTIF(HA$5:HA7,HA7)-1&lt;=(HB$65-GZ$63),RANK(HA7, HA$5:HA$62)+COUNTIF(HA$5:HA7,HA7)-1, ""), "")</f>
        <v/>
      </c>
      <c r="HC7" s="117" t="str">
        <f t="shared" si="109"/>
        <v/>
      </c>
      <c r="HD7" s="77"/>
      <c r="HE7" s="114">
        <f t="shared" ref="HE7:HE62" si="176">HD7/HH$66</f>
        <v>0</v>
      </c>
      <c r="HF7" s="115" t="str">
        <f t="shared" si="110"/>
        <v/>
      </c>
      <c r="HG7" s="115" t="str">
        <f t="shared" si="111"/>
        <v/>
      </c>
      <c r="HH7" s="115" t="str">
        <f>IF(HG7&lt;&gt;"", IF(RANK(HG7, HG$5:HG$62)+COUNTIF(HG$5:HG7,HG7)-1&lt;=(HH$65-HF$63),RANK(HG7, HG$5:HG$62)+COUNTIF(HG$5:HG7,HG7)-1, ""), "")</f>
        <v/>
      </c>
      <c r="HI7" s="117" t="str">
        <f t="shared" si="112"/>
        <v/>
      </c>
      <c r="HJ7" s="77"/>
      <c r="HK7" s="114">
        <f t="shared" ref="HK7:HK62" si="177">HJ7/HN$66</f>
        <v>0</v>
      </c>
      <c r="HL7" s="115" t="str">
        <f t="shared" si="113"/>
        <v/>
      </c>
      <c r="HM7" s="115" t="str">
        <f t="shared" si="114"/>
        <v/>
      </c>
      <c r="HN7" s="115" t="str">
        <f>IF(HM7&lt;&gt;"", IF(RANK(HM7, HM$5:HM$62)+COUNTIF(HM$5:HM7,HM7)-1&lt;=(HN$65-HL$63),RANK(HM7, HM$5:HM$62)+COUNTIF(HM$5:HM7,HM7)-1, ""), "")</f>
        <v/>
      </c>
      <c r="HO7" s="117" t="str">
        <f t="shared" si="115"/>
        <v/>
      </c>
      <c r="HP7" s="77"/>
      <c r="HQ7" s="114">
        <f t="shared" ref="HQ7:HQ62" si="178">HP7/HT$66</f>
        <v>0</v>
      </c>
      <c r="HR7" s="115" t="str">
        <f t="shared" si="116"/>
        <v/>
      </c>
      <c r="HS7" s="115" t="str">
        <f t="shared" si="117"/>
        <v/>
      </c>
      <c r="HT7" s="115" t="str">
        <f>IF(HS7&lt;&gt;"", IF(RANK(HS7, HS$5:HS$62)+COUNTIF(HS$5:HS7,HS7)-1&lt;=(HT$65-HR$63),RANK(HS7, HS$5:HS$62)+COUNTIF(HS$5:HS7,HS7)-1, ""), "")</f>
        <v/>
      </c>
      <c r="HU7" s="117" t="str">
        <f t="shared" si="118"/>
        <v/>
      </c>
      <c r="HV7" s="77"/>
      <c r="HW7" s="114">
        <f t="shared" ref="HW7:HW62" si="179">HV7/HZ$66</f>
        <v>0</v>
      </c>
      <c r="HX7" s="115" t="str">
        <f t="shared" si="119"/>
        <v/>
      </c>
      <c r="HY7" s="115" t="str">
        <f t="shared" si="120"/>
        <v/>
      </c>
      <c r="HZ7" s="115" t="str">
        <f>IF(HY7&lt;&gt;"", IF(RANK(HY7, HY$5:HY$62)+COUNTIF(HY$5:HY7,HY7)-1&lt;=(HZ$65-HX$63),RANK(HY7, HY$5:HY$62)+COUNTIF(HY$5:HY7,HY7)-1, ""), "")</f>
        <v/>
      </c>
      <c r="IA7" s="117" t="str">
        <f t="shared" si="121"/>
        <v/>
      </c>
      <c r="IB7" s="77"/>
      <c r="IC7" s="114">
        <f t="shared" ref="IC7:IC62" si="180">IB7/IF$66</f>
        <v>0</v>
      </c>
      <c r="ID7" s="115" t="str">
        <f t="shared" si="122"/>
        <v/>
      </c>
      <c r="IE7" s="115" t="str">
        <f t="shared" si="123"/>
        <v/>
      </c>
      <c r="IF7" s="115" t="str">
        <f>IF(IE7&lt;&gt;"", IF(RANK(IE7, IE$5:IE$62)+COUNTIF(IE$5:IE7,IE7)-1&lt;=(IF$65-ID$63),RANK(IE7, IE$5:IE$62)+COUNTIF(IE$5:IE7,IE7)-1, ""), "")</f>
        <v/>
      </c>
      <c r="IG7" s="117" t="str">
        <f t="shared" si="124"/>
        <v/>
      </c>
      <c r="IH7" s="77"/>
      <c r="II7" s="114">
        <f t="shared" ref="II7:II62" si="181">IH7/IL$66</f>
        <v>0</v>
      </c>
      <c r="IJ7" s="115" t="str">
        <f t="shared" si="125"/>
        <v/>
      </c>
      <c r="IK7" s="115" t="str">
        <f t="shared" si="126"/>
        <v/>
      </c>
      <c r="IL7" s="115" t="str">
        <f>IF(IK7&lt;&gt;"", IF(RANK(IK7, IK$5:IK$62)+COUNTIF(IK$5:IK7,IK7)-1&lt;=(IL$65-IJ$63),RANK(IK7, IK$5:IK$62)+COUNTIF(IK$5:IK7,IK7)-1, ""), "")</f>
        <v/>
      </c>
      <c r="IM7" s="117" t="str">
        <f t="shared" si="127"/>
        <v/>
      </c>
      <c r="IN7" s="104" t="str">
        <f t="shared" si="128"/>
        <v/>
      </c>
      <c r="IO7" s="41">
        <f t="shared" si="129"/>
        <v>2921</v>
      </c>
      <c r="IP7" s="42">
        <v>3867</v>
      </c>
      <c r="IQ7" s="43">
        <f t="shared" si="130"/>
        <v>6788</v>
      </c>
      <c r="IR7" s="43"/>
      <c r="IS7" s="98" t="str">
        <f t="shared" si="131"/>
        <v/>
      </c>
      <c r="IT7" s="77" t="str">
        <f t="shared" si="0"/>
        <v/>
      </c>
      <c r="IU7" s="77" t="str">
        <f t="shared" si="132"/>
        <v/>
      </c>
      <c r="IV7" s="77"/>
      <c r="IW7" s="99" t="str">
        <f t="shared" si="133"/>
        <v/>
      </c>
      <c r="IX7" s="77" t="str">
        <f t="shared" si="134"/>
        <v/>
      </c>
      <c r="IY7" s="98" t="str">
        <f t="shared" si="135"/>
        <v/>
      </c>
      <c r="IZ7" s="98" t="str">
        <f>IF(IY7&lt;&gt;"", IF(RANK(IY7, $IY$5:$IY$62)+COUNTIF(IY$5:IY7,IY7)-1&lt;=(400-$IU$63-$IX$63), RANK(IY7, $IY$5:$IY$62)+COUNTIF(IY$5:IY7,IY7)-1, ""), "")</f>
        <v/>
      </c>
      <c r="JA7" s="82" t="str">
        <f t="shared" si="136"/>
        <v/>
      </c>
      <c r="JB7" s="90" t="str">
        <f t="shared" si="137"/>
        <v/>
      </c>
      <c r="JD7" s="106">
        <f t="shared" si="1"/>
        <v>2.126601326412752E-4</v>
      </c>
      <c r="JE7" s="56">
        <f t="shared" si="2"/>
        <v>0</v>
      </c>
      <c r="JF7" s="64">
        <f t="shared" si="138"/>
        <v>-2.126601326412752E-4</v>
      </c>
      <c r="JH7" s="108" t="str">
        <f t="shared" si="3"/>
        <v/>
      </c>
      <c r="JI7" s="56" t="str">
        <f t="shared" si="139"/>
        <v/>
      </c>
      <c r="JJ7" s="56" t="str">
        <f t="shared" si="4"/>
        <v/>
      </c>
      <c r="JK7" s="107" t="str">
        <f t="shared" si="140"/>
        <v/>
      </c>
    </row>
    <row r="8" spans="1:271" ht="15" customHeight="1" x14ac:dyDescent="0.2">
      <c r="A8" s="100" t="s">
        <v>200</v>
      </c>
      <c r="B8" s="77"/>
      <c r="C8" s="114">
        <f t="shared" si="141"/>
        <v>0</v>
      </c>
      <c r="D8" s="115" t="str">
        <f t="shared" si="5"/>
        <v/>
      </c>
      <c r="E8" s="115" t="str">
        <f t="shared" si="6"/>
        <v/>
      </c>
      <c r="F8" s="115" t="str">
        <f>IF(E8&lt;&gt;"", IF(RANK(E8, E$5:E$62)+COUNTIF(E$5:E8,E8)-1&lt;=(F$65-D$63),RANK(E8, E$5:E$62)+COUNTIF(E$5:E8,E8)-1, ""), "")</f>
        <v/>
      </c>
      <c r="G8" s="117" t="str">
        <f t="shared" si="7"/>
        <v/>
      </c>
      <c r="H8" s="77"/>
      <c r="I8" s="114">
        <f t="shared" si="142"/>
        <v>0</v>
      </c>
      <c r="J8" s="115" t="str">
        <f t="shared" si="8"/>
        <v/>
      </c>
      <c r="K8" s="115" t="str">
        <f t="shared" si="9"/>
        <v/>
      </c>
      <c r="L8" s="115" t="str">
        <f>IF(K8&lt;&gt;"", IF(RANK(K8, K$5:K$62)+COUNTIF(K$5:K8,K8)-1&lt;=(L$65-J$63),RANK(K8, K$5:K$62)+COUNTIF(K$5:K8,K8)-1, ""), "")</f>
        <v/>
      </c>
      <c r="M8" s="117" t="str">
        <f t="shared" si="10"/>
        <v/>
      </c>
      <c r="N8" s="77"/>
      <c r="O8" s="114">
        <f t="shared" si="143"/>
        <v>0</v>
      </c>
      <c r="P8" s="115" t="str">
        <f t="shared" si="11"/>
        <v/>
      </c>
      <c r="Q8" s="115" t="str">
        <f t="shared" si="12"/>
        <v/>
      </c>
      <c r="R8" s="115" t="str">
        <f>IF(Q8&lt;&gt;"", IF(RANK(Q8, Q$5:Q$62)+COUNTIF(Q$5:Q8,Q8)-1&lt;=(R$65-P$63),RANK(Q8, Q$5:Q$62)+COUNTIF(Q$5:Q8,Q8)-1, ""), "")</f>
        <v/>
      </c>
      <c r="S8" s="117" t="str">
        <f t="shared" si="13"/>
        <v/>
      </c>
      <c r="T8" s="77"/>
      <c r="U8" s="114">
        <f t="shared" si="144"/>
        <v>0</v>
      </c>
      <c r="V8" s="115" t="str">
        <f t="shared" si="14"/>
        <v/>
      </c>
      <c r="W8" s="115" t="str">
        <f t="shared" si="15"/>
        <v/>
      </c>
      <c r="X8" s="115" t="str">
        <f>IF(W8&lt;&gt;"", IF(RANK(W8, W$5:W$62)+COUNTIF(W$5:W8,W8)-1&lt;=(X$65-V$63),RANK(W8, W$5:W$62)+COUNTIF(W$5:W8,W8)-1, ""), "")</f>
        <v/>
      </c>
      <c r="Y8" s="117" t="str">
        <f t="shared" si="16"/>
        <v/>
      </c>
      <c r="Z8" s="77"/>
      <c r="AA8" s="114">
        <f t="shared" si="145"/>
        <v>0</v>
      </c>
      <c r="AB8" s="115" t="str">
        <f t="shared" si="17"/>
        <v/>
      </c>
      <c r="AC8" s="115" t="str">
        <f t="shared" si="18"/>
        <v/>
      </c>
      <c r="AD8" s="115" t="str">
        <f>IF(AC8&lt;&gt;"", IF(RANK(AC8, AC$5:AC$62)+COUNTIF(AC$5:AC8,AC8)-1&lt;=(AD$65-AB$63),RANK(AC8, AC$5:AC$62)+COUNTIF(AC$5:AC8,AC8)-1, ""), "")</f>
        <v/>
      </c>
      <c r="AE8" s="117" t="str">
        <f t="shared" si="19"/>
        <v/>
      </c>
      <c r="AF8" s="77"/>
      <c r="AG8" s="114">
        <f t="shared" si="146"/>
        <v>0</v>
      </c>
      <c r="AH8" s="115" t="str">
        <f t="shared" si="20"/>
        <v/>
      </c>
      <c r="AI8" s="115" t="str">
        <f t="shared" si="21"/>
        <v/>
      </c>
      <c r="AJ8" s="115" t="str">
        <f>IF(AI8&lt;&gt;"", IF(RANK(AI8, AI$5:AI$62)+COUNTIF(AI$5:AI8,AI8)-1&lt;=(AJ$65-AH$63),RANK(AI8, AI$5:AI$62)+COUNTIF(AI$5:AI8,AI8)-1, ""), "")</f>
        <v/>
      </c>
      <c r="AK8" s="117" t="str">
        <f t="shared" si="22"/>
        <v/>
      </c>
      <c r="AL8" s="77"/>
      <c r="AM8" s="114">
        <f t="shared" si="147"/>
        <v>0</v>
      </c>
      <c r="AN8" s="115" t="str">
        <f t="shared" si="23"/>
        <v/>
      </c>
      <c r="AO8" s="115" t="str">
        <f t="shared" si="24"/>
        <v/>
      </c>
      <c r="AP8" s="115" t="str">
        <f>IF(AO8&lt;&gt;"", IF(RANK(AO8, AO$5:AO$62)+COUNTIF(AO$5:AO8,AO8)-1&lt;=(AP$65-AN$63),RANK(AO8, AO$5:AO$62)+COUNTIF(AO$5:AO8,AO8)-1, ""), "")</f>
        <v/>
      </c>
      <c r="AQ8" s="117" t="str">
        <f t="shared" si="25"/>
        <v/>
      </c>
      <c r="AR8" s="77"/>
      <c r="AS8" s="114">
        <f t="shared" si="148"/>
        <v>0</v>
      </c>
      <c r="AT8" s="115" t="str">
        <f t="shared" si="26"/>
        <v/>
      </c>
      <c r="AU8" s="115" t="str">
        <f t="shared" si="27"/>
        <v/>
      </c>
      <c r="AV8" s="115" t="str">
        <f>IF(AU8&lt;&gt;"", IF(RANK(AU8, AU$5:AU$62)+COUNTIF(AU$5:AU8,AU8)-1&lt;=(AV$65-AT$63),RANK(AU8, AU$5:AU$62)+COUNTIF(AU$5:AU8,AU8)-1, ""), "")</f>
        <v/>
      </c>
      <c r="AW8" s="117" t="str">
        <f t="shared" si="28"/>
        <v/>
      </c>
      <c r="AX8" s="77"/>
      <c r="AY8" s="114">
        <f t="shared" si="149"/>
        <v>0</v>
      </c>
      <c r="AZ8" s="115" t="str">
        <f t="shared" si="29"/>
        <v/>
      </c>
      <c r="BA8" s="115" t="str">
        <f t="shared" si="30"/>
        <v/>
      </c>
      <c r="BB8" s="115" t="str">
        <f>IF(BA8&lt;&gt;"", IF(RANK(BA8, BA$5:BA$62)+COUNTIF(BA$5:BA8,BA8)-1&lt;=(BB$65-AZ$63),RANK(BA8, BA$5:BA$62)+COUNTIF(BA$5:BA8,BA8)-1, ""), "")</f>
        <v/>
      </c>
      <c r="BC8" s="117" t="str">
        <f t="shared" si="31"/>
        <v/>
      </c>
      <c r="BD8" s="77"/>
      <c r="BE8" s="114">
        <f t="shared" si="150"/>
        <v>0</v>
      </c>
      <c r="BF8" s="115" t="str">
        <f t="shared" si="32"/>
        <v/>
      </c>
      <c r="BG8" s="115" t="str">
        <f t="shared" si="33"/>
        <v/>
      </c>
      <c r="BH8" s="115" t="str">
        <f>IF(BG8&lt;&gt;"", IF(RANK(BG8, BG$5:BG$62)+COUNTIF(BG$5:BG8,BG8)-1&lt;=(BH$65-BF$63),RANK(BG8, BG$5:BG$62)+COUNTIF(BG$5:BG8,BG8)-1, ""), "")</f>
        <v/>
      </c>
      <c r="BI8" s="117" t="str">
        <f t="shared" si="34"/>
        <v/>
      </c>
      <c r="BJ8" s="77"/>
      <c r="BK8" s="114">
        <f t="shared" si="151"/>
        <v>0</v>
      </c>
      <c r="BL8" s="115" t="str">
        <f t="shared" si="35"/>
        <v/>
      </c>
      <c r="BM8" s="115" t="str">
        <f t="shared" si="36"/>
        <v/>
      </c>
      <c r="BN8" s="115" t="str">
        <f>IF(BM8&lt;&gt;"", IF(RANK(BM8, BM$5:BM$62)+COUNTIF(BM$5:BM8,BM8)-1&lt;=(BN$65-BL$63),RANK(BM8, BM$5:BM$62)+COUNTIF(BM$5:BM8,BM8)-1, ""), "")</f>
        <v/>
      </c>
      <c r="BO8" s="117" t="str">
        <f t="shared" si="37"/>
        <v/>
      </c>
      <c r="BP8" s="77"/>
      <c r="BQ8" s="114">
        <f t="shared" si="152"/>
        <v>0</v>
      </c>
      <c r="BR8" s="115" t="str">
        <f t="shared" si="38"/>
        <v/>
      </c>
      <c r="BS8" s="115" t="str">
        <f t="shared" si="39"/>
        <v/>
      </c>
      <c r="BT8" s="115" t="str">
        <f>IF(BS8&lt;&gt;"", IF(RANK(BS8, BS$5:BS$62)+COUNTIF(BS$5:BS8,BS8)-1&lt;=(BT$65-BR$63),RANK(BS8, BS$5:BS$62)+COUNTIF(BS$5:BS8,BS8)-1, ""), "")</f>
        <v/>
      </c>
      <c r="BU8" s="117" t="str">
        <f t="shared" si="40"/>
        <v/>
      </c>
      <c r="BV8" s="77"/>
      <c r="BW8" s="114">
        <f t="shared" si="153"/>
        <v>0</v>
      </c>
      <c r="BX8" s="115" t="str">
        <f t="shared" si="41"/>
        <v/>
      </c>
      <c r="BY8" s="115" t="str">
        <f t="shared" si="42"/>
        <v/>
      </c>
      <c r="BZ8" s="115" t="str">
        <f>IF(BY8&lt;&gt;"", IF(RANK(BY8, BY$5:BY$62)+COUNTIF(BY$5:BY8,BY8)-1&lt;=(BZ$65-BX$63),RANK(BY8, BY$5:BY$62)+COUNTIF(BY$5:BY8,BY8)-1, ""), "")</f>
        <v/>
      </c>
      <c r="CA8" s="117" t="str">
        <f t="shared" si="43"/>
        <v/>
      </c>
      <c r="CB8" s="77"/>
      <c r="CC8" s="114">
        <f t="shared" si="154"/>
        <v>0</v>
      </c>
      <c r="CD8" s="115" t="str">
        <f t="shared" si="44"/>
        <v/>
      </c>
      <c r="CE8" s="115" t="str">
        <f t="shared" si="45"/>
        <v/>
      </c>
      <c r="CF8" s="115" t="str">
        <f>IF(CE8&lt;&gt;"", IF(RANK(CE8, CE$5:CE$62)+COUNTIF(CE$5:CE8,CE8)-1&lt;=(CF$65-CD$63),RANK(CE8, CE$5:CE$62)+COUNTIF(CE$5:CE8,CE8)-1, ""), "")</f>
        <v/>
      </c>
      <c r="CG8" s="117" t="str">
        <f t="shared" si="46"/>
        <v/>
      </c>
      <c r="CH8" s="77"/>
      <c r="CI8" s="114">
        <f t="shared" si="155"/>
        <v>0</v>
      </c>
      <c r="CJ8" s="115" t="str">
        <f t="shared" si="47"/>
        <v/>
      </c>
      <c r="CK8" s="115" t="str">
        <f t="shared" si="48"/>
        <v/>
      </c>
      <c r="CL8" s="115" t="str">
        <f>IF(CK8&lt;&gt;"", IF(RANK(CK8, CK$5:CK$62)+COUNTIF(CK$5:CK8,CK8)-1&lt;=(CL$65-CJ$63),RANK(CK8, CK$5:CK$62)+COUNTIF(CK$5:CK8,CK8)-1, ""), "")</f>
        <v/>
      </c>
      <c r="CM8" s="117" t="str">
        <f t="shared" si="49"/>
        <v/>
      </c>
      <c r="CN8" s="77"/>
      <c r="CO8" s="114">
        <f t="shared" si="156"/>
        <v>0</v>
      </c>
      <c r="CP8" s="115" t="str">
        <f t="shared" si="50"/>
        <v/>
      </c>
      <c r="CQ8" s="115" t="str">
        <f t="shared" si="51"/>
        <v/>
      </c>
      <c r="CR8" s="115" t="str">
        <f>IF(CQ8&lt;&gt;"", IF(RANK(CQ8, CQ$5:CQ$62)+COUNTIF(CQ$5:CQ8,CQ8)-1&lt;=(CR$65-CP$63),RANK(CQ8, CQ$5:CQ$62)+COUNTIF(CQ$5:CQ8,CQ8)-1, ""), "")</f>
        <v/>
      </c>
      <c r="CS8" s="117" t="str">
        <f t="shared" si="52"/>
        <v/>
      </c>
      <c r="CT8" s="77"/>
      <c r="CU8" s="114">
        <f t="shared" si="157"/>
        <v>0</v>
      </c>
      <c r="CV8" s="115" t="str">
        <f t="shared" si="53"/>
        <v/>
      </c>
      <c r="CW8" s="115" t="str">
        <f t="shared" si="54"/>
        <v/>
      </c>
      <c r="CX8" s="115" t="str">
        <f>IF(CW8&lt;&gt;"", IF(RANK(CW8, CW$5:CW$62)+COUNTIF(CW$5:CW8,CW8)-1&lt;=(CX$65-CV$63),RANK(CW8, CW$5:CW$62)+COUNTIF(CW$5:CW8,CW8)-1, ""), "")</f>
        <v/>
      </c>
      <c r="CY8" s="117" t="str">
        <f t="shared" si="55"/>
        <v/>
      </c>
      <c r="CZ8" s="77"/>
      <c r="DA8" s="114">
        <f t="shared" si="158"/>
        <v>0</v>
      </c>
      <c r="DB8" s="115" t="str">
        <f t="shared" si="56"/>
        <v/>
      </c>
      <c r="DC8" s="115" t="str">
        <f t="shared" si="57"/>
        <v/>
      </c>
      <c r="DD8" s="115" t="str">
        <f>IF(DC8&lt;&gt;"", IF(RANK(DC8, DC$5:DC$62)+COUNTIF(DC$5:DC8,DC8)-1&lt;=(DD$65-DB$63),RANK(DC8, DC$5:DC$62)+COUNTIF(DC$5:DC8,DC8)-1, ""), "")</f>
        <v/>
      </c>
      <c r="DE8" s="117" t="str">
        <f t="shared" si="58"/>
        <v/>
      </c>
      <c r="DF8" s="77"/>
      <c r="DG8" s="114">
        <f t="shared" si="159"/>
        <v>0</v>
      </c>
      <c r="DH8" s="115" t="str">
        <f t="shared" si="59"/>
        <v/>
      </c>
      <c r="DI8" s="115" t="str">
        <f t="shared" si="60"/>
        <v/>
      </c>
      <c r="DJ8" s="115" t="str">
        <f>IF(DI8&lt;&gt;"", IF(RANK(DI8, DI$5:DI$62)+COUNTIF(DI$5:DI8,DI8)-1&lt;=(DJ$65-DH$63),RANK(DI8, DI$5:DI$62)+COUNTIF(DI$5:DI8,DI8)-1, ""), "")</f>
        <v/>
      </c>
      <c r="DK8" s="117" t="str">
        <f t="shared" si="61"/>
        <v/>
      </c>
      <c r="DL8" s="77"/>
      <c r="DM8" s="114">
        <f t="shared" si="160"/>
        <v>0</v>
      </c>
      <c r="DN8" s="115" t="str">
        <f t="shared" si="62"/>
        <v/>
      </c>
      <c r="DO8" s="115" t="str">
        <f t="shared" si="63"/>
        <v/>
      </c>
      <c r="DP8" s="115" t="str">
        <f>IF(DO8&lt;&gt;"", IF(RANK(DO8, DO$5:DO$62)+COUNTIF(DO$5:DO8,DO8)-1&lt;=(DP$65-DN$63),RANK(DO8, DO$5:DO$62)+COUNTIF(DO$5:DO8,DO8)-1, ""), "")</f>
        <v/>
      </c>
      <c r="DQ8" s="117" t="str">
        <f t="shared" si="64"/>
        <v/>
      </c>
      <c r="DR8" s="77"/>
      <c r="DS8" s="114">
        <f t="shared" si="161"/>
        <v>0</v>
      </c>
      <c r="DT8" s="115" t="str">
        <f t="shared" si="65"/>
        <v/>
      </c>
      <c r="DU8" s="115" t="str">
        <f t="shared" si="66"/>
        <v/>
      </c>
      <c r="DV8" s="115" t="str">
        <f>IF(DU8&lt;&gt;"", IF(RANK(DU8, DU$5:DU$62)+COUNTIF(DU$5:DU8,DU8)-1&lt;=(DV$65-DT$63),RANK(DU8, DU$5:DU$62)+COUNTIF(DU$5:DU8,DU8)-1, ""), "")</f>
        <v/>
      </c>
      <c r="DW8" s="117" t="str">
        <f t="shared" si="67"/>
        <v/>
      </c>
      <c r="DX8" s="77"/>
      <c r="DY8" s="114">
        <f t="shared" si="162"/>
        <v>0</v>
      </c>
      <c r="DZ8" s="115" t="str">
        <f t="shared" si="68"/>
        <v/>
      </c>
      <c r="EA8" s="115" t="str">
        <f t="shared" si="69"/>
        <v/>
      </c>
      <c r="EB8" s="115" t="str">
        <f>IF(EA8&lt;&gt;"", IF(RANK(EA8, EA$5:EA$62)+COUNTIF(EA$5:EA8,EA8)-1&lt;=(EB$65-DZ$63),RANK(EA8, EA$5:EA$62)+COUNTIF(EA$5:EA8,EA8)-1, ""), "")</f>
        <v/>
      </c>
      <c r="EC8" s="117" t="str">
        <f t="shared" si="70"/>
        <v/>
      </c>
      <c r="ED8" s="77"/>
      <c r="EE8" s="114">
        <f t="shared" si="163"/>
        <v>0</v>
      </c>
      <c r="EF8" s="115" t="str">
        <f t="shared" si="71"/>
        <v/>
      </c>
      <c r="EG8" s="116" t="str">
        <f t="shared" si="72"/>
        <v/>
      </c>
      <c r="EH8" s="115" t="str">
        <f>IF(EG8&lt;&gt;"", IF(RANK(EG8, EG$5:EG$62)+COUNTIF(EG$5:EG8,EG8)-1&lt;=(EH$65-EF$63),RANK(EG8, EG$5:EG$62)+COUNTIF(EG$5:EG8,EG8)-1, ""), "")</f>
        <v/>
      </c>
      <c r="EI8" s="117" t="str">
        <f t="shared" si="73"/>
        <v/>
      </c>
      <c r="EJ8" s="77"/>
      <c r="EK8" s="114">
        <f t="shared" si="164"/>
        <v>0</v>
      </c>
      <c r="EL8" s="115" t="str">
        <f t="shared" si="74"/>
        <v/>
      </c>
      <c r="EM8" s="115" t="str">
        <f t="shared" si="75"/>
        <v/>
      </c>
      <c r="EN8" s="115" t="str">
        <f>IF(EM8&lt;&gt;"", IF(RANK(EM8, EM$5:EM$62)+COUNTIF(EM$5:EM8,EM8)-1&lt;=(EN$65-EL$63),RANK(EM8, EM$5:EM$62)+COUNTIF(EM$5:EM8,EM8)-1, ""), "")</f>
        <v/>
      </c>
      <c r="EO8" s="117" t="str">
        <f t="shared" si="76"/>
        <v/>
      </c>
      <c r="EP8" s="77"/>
      <c r="EQ8" s="114">
        <f t="shared" si="165"/>
        <v>0</v>
      </c>
      <c r="ER8" s="115" t="str">
        <f t="shared" si="77"/>
        <v/>
      </c>
      <c r="ES8" s="115" t="str">
        <f t="shared" si="78"/>
        <v/>
      </c>
      <c r="ET8" s="115" t="str">
        <f>IF(ES8&lt;&gt;"", IF(RANK(ES8, ES$5:ES$62)+COUNTIF(ES$5:ES8,ES8)-1&lt;=(ET$65-ER$63),RANK(ES8, ES$5:ES$62)+COUNTIF(ES$5:ES8,ES8)-1, ""), "")</f>
        <v/>
      </c>
      <c r="EU8" s="117" t="str">
        <f t="shared" si="79"/>
        <v/>
      </c>
      <c r="EV8" s="77"/>
      <c r="EW8" s="114">
        <f t="shared" si="166"/>
        <v>0</v>
      </c>
      <c r="EX8" s="115" t="str">
        <f t="shared" si="80"/>
        <v/>
      </c>
      <c r="EY8" s="115" t="str">
        <f t="shared" si="81"/>
        <v/>
      </c>
      <c r="EZ8" s="115" t="str">
        <f>IF(EY8&lt;&gt;"", IF(RANK(EY8, EY$5:EY$62)+COUNTIF(EY$5:EY8,EY8)-1&lt;=(EZ$65-EX$63),RANK(EY8, EY$5:EY$62)+COUNTIF(EY$5:EY8,EY8)-1, ""), "")</f>
        <v/>
      </c>
      <c r="FA8" s="117" t="str">
        <f t="shared" si="82"/>
        <v/>
      </c>
      <c r="FB8" s="77"/>
      <c r="FC8" s="114">
        <f t="shared" si="167"/>
        <v>0</v>
      </c>
      <c r="FD8" s="115" t="str">
        <f t="shared" si="83"/>
        <v/>
      </c>
      <c r="FE8" s="115" t="str">
        <f t="shared" si="84"/>
        <v/>
      </c>
      <c r="FF8" s="115" t="str">
        <f>IF(FE8&lt;&gt;"", IF(RANK(FE8, FE$5:FE$62)+COUNTIF(FE$5:FE8,FE8)-1&lt;=(FF$65-FD$63),RANK(FE8, FE$5:FE$62)+COUNTIF(FE$5:FE8,FE8)-1, ""), "")</f>
        <v/>
      </c>
      <c r="FG8" s="117" t="str">
        <f t="shared" si="85"/>
        <v/>
      </c>
      <c r="FH8" s="77"/>
      <c r="FI8" s="114">
        <f t="shared" si="168"/>
        <v>0</v>
      </c>
      <c r="FJ8" s="115" t="str">
        <f t="shared" si="86"/>
        <v/>
      </c>
      <c r="FK8" s="115" t="str">
        <f t="shared" si="87"/>
        <v/>
      </c>
      <c r="FL8" s="115" t="str">
        <f>IF(FK8&lt;&gt;"", IF(RANK(FK8, FK$5:FK$62)+COUNTIF(FK$5:FK8,FK8)-1&lt;=(FL$65-FJ$63),RANK(FK8, FK$5:FK$62)+COUNTIF(FK$5:FK8,FK8)-1, ""), "")</f>
        <v/>
      </c>
      <c r="FM8" s="117" t="str">
        <f t="shared" si="88"/>
        <v/>
      </c>
      <c r="FN8" s="77"/>
      <c r="FO8" s="114">
        <f t="shared" si="169"/>
        <v>0</v>
      </c>
      <c r="FP8" s="115" t="str">
        <f t="shared" si="89"/>
        <v/>
      </c>
      <c r="FQ8" s="115" t="str">
        <f t="shared" si="90"/>
        <v/>
      </c>
      <c r="FR8" s="115" t="str">
        <f>IF(FQ8&lt;&gt;"", IF(RANK(FQ8, FQ$5:FQ$62)+COUNTIF(FQ$5:FQ8,FQ8)-1&lt;=(FR$65-FP$63),RANK(FQ8, FQ$5:FQ$62)+COUNTIF(FQ$5:FQ8,FQ8)-1, ""), "")</f>
        <v/>
      </c>
      <c r="FS8" s="117" t="str">
        <f t="shared" si="91"/>
        <v/>
      </c>
      <c r="FT8" s="77">
        <v>88</v>
      </c>
      <c r="FU8" s="114">
        <f t="shared" si="170"/>
        <v>1.5424254640422064E-3</v>
      </c>
      <c r="FV8" s="115" t="str">
        <f t="shared" si="92"/>
        <v/>
      </c>
      <c r="FW8" s="115">
        <f t="shared" si="93"/>
        <v>88</v>
      </c>
      <c r="FX8" s="115" t="str">
        <f>IF(FW8&lt;&gt;"", IF(RANK(FW8, FW$5:FW$62)+COUNTIF(FW$5:FW8,FW8)-1&lt;=(FX$65-FV$63),RANK(FW8, FW$5:FW$62)+COUNTIF(FW$5:FW8,FW8)-1, ""), "")</f>
        <v/>
      </c>
      <c r="FY8" s="117" t="str">
        <f t="shared" si="94"/>
        <v/>
      </c>
      <c r="FZ8" s="77">
        <v>124</v>
      </c>
      <c r="GA8" s="114">
        <f t="shared" si="171"/>
        <v>2.1649556533277462E-3</v>
      </c>
      <c r="GB8" s="115" t="str">
        <f t="shared" si="95"/>
        <v/>
      </c>
      <c r="GC8" s="115">
        <f t="shared" si="96"/>
        <v>124</v>
      </c>
      <c r="GD8" s="115" t="str">
        <f>IF(GC8&lt;&gt;"", IF(RANK(GC8, GC$5:GC$62)+COUNTIF(GC$5:GC8,GC8)-1&lt;=(GD$65-GB$63),RANK(GC8, GC$5:GC$62)+COUNTIF(GC$5:GC8,GC8)-1, ""), "")</f>
        <v/>
      </c>
      <c r="GE8" s="117" t="str">
        <f t="shared" si="97"/>
        <v/>
      </c>
      <c r="GF8" s="77">
        <v>912</v>
      </c>
      <c r="GG8" s="114">
        <f t="shared" si="172"/>
        <v>1.4880321101665877E-2</v>
      </c>
      <c r="GH8" s="115" t="str">
        <f t="shared" si="98"/>
        <v/>
      </c>
      <c r="GI8" s="115">
        <f t="shared" si="99"/>
        <v>912</v>
      </c>
      <c r="GJ8" s="115" t="str">
        <f>IF(GI8&lt;&gt;"", IF(RANK(GI8, GI$5:GI$62)+COUNTIF(GI$5:GI8,GI8)-1&lt;=(GJ$65-GH$63),RANK(GI8, GI$5:GI$62)+COUNTIF(GI$5:GI8,GI8)-1, ""), "")</f>
        <v/>
      </c>
      <c r="GK8" s="117" t="str">
        <f t="shared" si="100"/>
        <v/>
      </c>
      <c r="GL8" s="77">
        <v>3476</v>
      </c>
      <c r="GM8" s="114">
        <f t="shared" si="173"/>
        <v>5.7705397015123595E-2</v>
      </c>
      <c r="GN8" s="115" t="str">
        <f t="shared" si="101"/>
        <v/>
      </c>
      <c r="GO8" s="115">
        <f t="shared" si="102"/>
        <v>3476</v>
      </c>
      <c r="GP8" s="115" t="str">
        <f>IF(GO8&lt;&gt;"", IF(RANK(GO8, GO$5:GO$62)+COUNTIF(GO$5:GO8,GO8)-1&lt;=(GP$65-GN$63),RANK(GO8, GO$5:GO$62)+COUNTIF(GO$5:GO8,GO8)-1, ""), "")</f>
        <v/>
      </c>
      <c r="GQ8" s="117" t="str">
        <f t="shared" si="103"/>
        <v/>
      </c>
      <c r="GR8" s="77"/>
      <c r="GS8" s="114">
        <f t="shared" si="174"/>
        <v>0</v>
      </c>
      <c r="GT8" s="115" t="str">
        <f t="shared" si="104"/>
        <v/>
      </c>
      <c r="GU8" s="115" t="str">
        <f t="shared" si="105"/>
        <v/>
      </c>
      <c r="GV8" s="115" t="str">
        <f>IF(GU8&lt;&gt;"", IF(RANK(GU8, GU$5:GU$62)+COUNTIF(GU$5:GU8,GU8)-1&lt;=(GV$65-GT$63),RANK(GU8, GU$5:GU$62)+COUNTIF(GU$5:GU8,GU8)-1, ""), "")</f>
        <v/>
      </c>
      <c r="GW8" s="117" t="str">
        <f t="shared" si="106"/>
        <v/>
      </c>
      <c r="GX8" s="77"/>
      <c r="GY8" s="114">
        <f t="shared" si="175"/>
        <v>0</v>
      </c>
      <c r="GZ8" s="115" t="str">
        <f t="shared" si="107"/>
        <v/>
      </c>
      <c r="HA8" s="115" t="str">
        <f t="shared" si="108"/>
        <v/>
      </c>
      <c r="HB8" s="115" t="str">
        <f>IF(HA8&lt;&gt;"", IF(RANK(HA8, HA$5:HA$62)+COUNTIF(HA$5:HA8,HA8)-1&lt;=(HB$65-GZ$63),RANK(HA8, HA$5:HA$62)+COUNTIF(HA$5:HA8,HA8)-1, ""), "")</f>
        <v/>
      </c>
      <c r="HC8" s="117" t="str">
        <f t="shared" si="109"/>
        <v/>
      </c>
      <c r="HD8" s="77"/>
      <c r="HE8" s="114">
        <f t="shared" si="176"/>
        <v>0</v>
      </c>
      <c r="HF8" s="115" t="str">
        <f t="shared" si="110"/>
        <v/>
      </c>
      <c r="HG8" s="115" t="str">
        <f t="shared" si="111"/>
        <v/>
      </c>
      <c r="HH8" s="115" t="str">
        <f>IF(HG8&lt;&gt;"", IF(RANK(HG8, HG$5:HG$62)+COUNTIF(HG$5:HG8,HG8)-1&lt;=(HH$65-HF$63),RANK(HG8, HG$5:HG$62)+COUNTIF(HG$5:HG8,HG8)-1, ""), "")</f>
        <v/>
      </c>
      <c r="HI8" s="117" t="str">
        <f t="shared" si="112"/>
        <v/>
      </c>
      <c r="HJ8" s="77"/>
      <c r="HK8" s="114">
        <f t="shared" si="177"/>
        <v>0</v>
      </c>
      <c r="HL8" s="115" t="str">
        <f t="shared" si="113"/>
        <v/>
      </c>
      <c r="HM8" s="115" t="str">
        <f t="shared" si="114"/>
        <v/>
      </c>
      <c r="HN8" s="115" t="str">
        <f>IF(HM8&lt;&gt;"", IF(RANK(HM8, HM$5:HM$62)+COUNTIF(HM$5:HM8,HM8)-1&lt;=(HN$65-HL$63),RANK(HM8, HM$5:HM$62)+COUNTIF(HM$5:HM8,HM8)-1, ""), "")</f>
        <v/>
      </c>
      <c r="HO8" s="117" t="str">
        <f t="shared" si="115"/>
        <v/>
      </c>
      <c r="HP8" s="77"/>
      <c r="HQ8" s="114">
        <f t="shared" si="178"/>
        <v>0</v>
      </c>
      <c r="HR8" s="115" t="str">
        <f t="shared" si="116"/>
        <v/>
      </c>
      <c r="HS8" s="115" t="str">
        <f t="shared" si="117"/>
        <v/>
      </c>
      <c r="HT8" s="115" t="str">
        <f>IF(HS8&lt;&gt;"", IF(RANK(HS8, HS$5:HS$62)+COUNTIF(HS$5:HS8,HS8)-1&lt;=(HT$65-HR$63),RANK(HS8, HS$5:HS$62)+COUNTIF(HS$5:HS8,HS8)-1, ""), "")</f>
        <v/>
      </c>
      <c r="HU8" s="117" t="str">
        <f t="shared" si="118"/>
        <v/>
      </c>
      <c r="HV8" s="77"/>
      <c r="HW8" s="114">
        <f t="shared" si="179"/>
        <v>0</v>
      </c>
      <c r="HX8" s="115" t="str">
        <f t="shared" si="119"/>
        <v/>
      </c>
      <c r="HY8" s="115" t="str">
        <f t="shared" si="120"/>
        <v/>
      </c>
      <c r="HZ8" s="115" t="str">
        <f>IF(HY8&lt;&gt;"", IF(RANK(HY8, HY$5:HY$62)+COUNTIF(HY$5:HY8,HY8)-1&lt;=(HZ$65-HX$63),RANK(HY8, HY$5:HY$62)+COUNTIF(HY$5:HY8,HY8)-1, ""), "")</f>
        <v/>
      </c>
      <c r="IA8" s="117" t="str">
        <f t="shared" si="121"/>
        <v/>
      </c>
      <c r="IB8" s="77"/>
      <c r="IC8" s="114">
        <f t="shared" si="180"/>
        <v>0</v>
      </c>
      <c r="ID8" s="115" t="str">
        <f t="shared" si="122"/>
        <v/>
      </c>
      <c r="IE8" s="115" t="str">
        <f t="shared" si="123"/>
        <v/>
      </c>
      <c r="IF8" s="115" t="str">
        <f>IF(IE8&lt;&gt;"", IF(RANK(IE8, IE$5:IE$62)+COUNTIF(IE$5:IE8,IE8)-1&lt;=(IF$65-ID$63),RANK(IE8, IE$5:IE$62)+COUNTIF(IE$5:IE8,IE8)-1, ""), "")</f>
        <v/>
      </c>
      <c r="IG8" s="117" t="str">
        <f t="shared" si="124"/>
        <v/>
      </c>
      <c r="IH8" s="77"/>
      <c r="II8" s="114">
        <f t="shared" si="181"/>
        <v>0</v>
      </c>
      <c r="IJ8" s="115" t="str">
        <f t="shared" si="125"/>
        <v/>
      </c>
      <c r="IK8" s="115" t="str">
        <f t="shared" si="126"/>
        <v/>
      </c>
      <c r="IL8" s="115" t="str">
        <f>IF(IK8&lt;&gt;"", IF(RANK(IK8, IK$5:IK$62)+COUNTIF(IK$5:IK8,IK8)-1&lt;=(IL$65-IJ$63),RANK(IK8, IK$5:IK$62)+COUNTIF(IK$5:IK8,IK8)-1, ""), "")</f>
        <v/>
      </c>
      <c r="IM8" s="117" t="str">
        <f t="shared" si="127"/>
        <v/>
      </c>
      <c r="IN8" s="104" t="str">
        <f t="shared" si="128"/>
        <v/>
      </c>
      <c r="IO8" s="41">
        <f t="shared" si="129"/>
        <v>4600</v>
      </c>
      <c r="IP8" s="42">
        <v>7802</v>
      </c>
      <c r="IQ8" s="43">
        <f t="shared" si="130"/>
        <v>12402</v>
      </c>
      <c r="IR8" s="43"/>
      <c r="IS8" s="98" t="str">
        <f t="shared" si="131"/>
        <v/>
      </c>
      <c r="IT8" s="77" t="str">
        <f t="shared" si="0"/>
        <v/>
      </c>
      <c r="IU8" s="77" t="str">
        <f t="shared" si="132"/>
        <v/>
      </c>
      <c r="IV8" s="77"/>
      <c r="IW8" s="99" t="str">
        <f t="shared" si="133"/>
        <v/>
      </c>
      <c r="IX8" s="77" t="str">
        <f t="shared" si="134"/>
        <v/>
      </c>
      <c r="IY8" s="98" t="str">
        <f t="shared" si="135"/>
        <v/>
      </c>
      <c r="IZ8" s="98" t="str">
        <f>IF(IY8&lt;&gt;"", IF(RANK(IY8, $IY$5:$IY$62)+COUNTIF(IY$5:IY8,IY8)-1&lt;=(400-$IU$63-$IX$63), RANK(IY8, $IY$5:$IY$62)+COUNTIF(IY$5:IY8,IY8)-1, ""), "")</f>
        <v/>
      </c>
      <c r="JA8" s="82" t="str">
        <f t="shared" si="136"/>
        <v/>
      </c>
      <c r="JB8" s="90" t="str">
        <f t="shared" si="137"/>
        <v/>
      </c>
      <c r="JD8" s="106">
        <f t="shared" si="1"/>
        <v>3.8854021287818133E-4</v>
      </c>
      <c r="JE8" s="56">
        <f t="shared" si="2"/>
        <v>0</v>
      </c>
      <c r="JF8" s="64">
        <f t="shared" si="138"/>
        <v>-3.8854021287818133E-4</v>
      </c>
      <c r="JH8" s="108" t="str">
        <f t="shared" si="3"/>
        <v/>
      </c>
      <c r="JI8" s="56" t="str">
        <f t="shared" si="139"/>
        <v/>
      </c>
      <c r="JJ8" s="56" t="str">
        <f t="shared" si="4"/>
        <v/>
      </c>
      <c r="JK8" s="107" t="str">
        <f t="shared" si="140"/>
        <v/>
      </c>
    </row>
    <row r="9" spans="1:271" ht="15" customHeight="1" x14ac:dyDescent="0.2">
      <c r="A9" s="130" t="s">
        <v>201</v>
      </c>
      <c r="B9" s="118">
        <v>1966</v>
      </c>
      <c r="C9" s="119">
        <f t="shared" si="141"/>
        <v>2.8455637574178606E-2</v>
      </c>
      <c r="D9" s="120" t="str">
        <f t="shared" si="5"/>
        <v/>
      </c>
      <c r="E9" s="120">
        <f t="shared" si="6"/>
        <v>1966</v>
      </c>
      <c r="F9" s="120" t="str">
        <f>IF(E9&lt;&gt;"", IF(RANK(E9, E$5:E$62)+COUNTIF(E$5:E9,E9)-1&lt;=(F$65-D$63),RANK(E9, E$5:E$62)+COUNTIF(E$5:E9,E9)-1, ""), "")</f>
        <v/>
      </c>
      <c r="G9" s="121" t="str">
        <f t="shared" si="7"/>
        <v/>
      </c>
      <c r="H9" s="118">
        <v>1915</v>
      </c>
      <c r="I9" s="119">
        <f t="shared" si="142"/>
        <v>3.1261733352922934E-2</v>
      </c>
      <c r="J9" s="120" t="str">
        <f t="shared" si="8"/>
        <v/>
      </c>
      <c r="K9" s="120">
        <f t="shared" si="9"/>
        <v>1915</v>
      </c>
      <c r="L9" s="120" t="str">
        <f>IF(K9&lt;&gt;"", IF(RANK(K9, K$5:K$62)+COUNTIF(K$5:K9,K9)-1&lt;=(L$65-J$63),RANK(K9, K$5:K$62)+COUNTIF(K$5:K9,K9)-1, ""), "")</f>
        <v/>
      </c>
      <c r="M9" s="121" t="str">
        <f t="shared" si="10"/>
        <v/>
      </c>
      <c r="N9" s="118">
        <v>2843</v>
      </c>
      <c r="O9" s="119">
        <f t="shared" si="143"/>
        <v>4.8739927995885481E-2</v>
      </c>
      <c r="P9" s="120" t="str">
        <f t="shared" si="11"/>
        <v/>
      </c>
      <c r="Q9" s="120">
        <f t="shared" si="12"/>
        <v>2843</v>
      </c>
      <c r="R9" s="120" t="str">
        <f>IF(Q9&lt;&gt;"", IF(RANK(Q9, Q$5:Q$62)+COUNTIF(Q$5:Q9,Q9)-1&lt;=(R$65-P$63),RANK(Q9, Q$5:Q$62)+COUNTIF(Q$5:Q9,Q9)-1, ""), "")</f>
        <v/>
      </c>
      <c r="S9" s="121" t="str">
        <f t="shared" si="13"/>
        <v/>
      </c>
      <c r="T9" s="118">
        <v>1279</v>
      </c>
      <c r="U9" s="119">
        <f t="shared" si="144"/>
        <v>2.2389888663258875E-2</v>
      </c>
      <c r="V9" s="120" t="str">
        <f t="shared" si="14"/>
        <v/>
      </c>
      <c r="W9" s="120">
        <f t="shared" si="15"/>
        <v>1279</v>
      </c>
      <c r="X9" s="120" t="str">
        <f>IF(W9&lt;&gt;"", IF(RANK(W9, W$5:W$62)+COUNTIF(W$5:W9,W9)-1&lt;=(X$65-V$63),RANK(W9, W$5:W$62)+COUNTIF(W$5:W9,W9)-1, ""), "")</f>
        <v/>
      </c>
      <c r="Y9" s="121" t="str">
        <f t="shared" si="16"/>
        <v/>
      </c>
      <c r="Z9" s="118">
        <v>585</v>
      </c>
      <c r="AA9" s="119">
        <f t="shared" si="145"/>
        <v>1.0563380281690141E-2</v>
      </c>
      <c r="AB9" s="120" t="str">
        <f t="shared" si="17"/>
        <v/>
      </c>
      <c r="AC9" s="120">
        <f t="shared" si="18"/>
        <v>585</v>
      </c>
      <c r="AD9" s="120" t="str">
        <f>IF(AC9&lt;&gt;"", IF(RANK(AC9, AC$5:AC$62)+COUNTIF(AC$5:AC9,AC9)-1&lt;=(AD$65-AB$63),RANK(AC9, AC$5:AC$62)+COUNTIF(AC$5:AC9,AC9)-1, ""), "")</f>
        <v/>
      </c>
      <c r="AE9" s="121" t="str">
        <f t="shared" si="19"/>
        <v/>
      </c>
      <c r="AF9" s="118">
        <v>2878</v>
      </c>
      <c r="AG9" s="119">
        <f t="shared" si="146"/>
        <v>3.8890840788086807E-2</v>
      </c>
      <c r="AH9" s="120" t="str">
        <f t="shared" si="20"/>
        <v/>
      </c>
      <c r="AI9" s="120">
        <f t="shared" si="21"/>
        <v>2878</v>
      </c>
      <c r="AJ9" s="120" t="str">
        <f>IF(AI9&lt;&gt;"", IF(RANK(AI9, AI$5:AI$62)+COUNTIF(AI$5:AI9,AI9)-1&lt;=(AJ$65-AH$63),RANK(AI9, AI$5:AI$62)+COUNTIF(AI$5:AI9,AI9)-1, ""), "")</f>
        <v/>
      </c>
      <c r="AK9" s="121" t="str">
        <f t="shared" si="22"/>
        <v/>
      </c>
      <c r="AL9" s="118">
        <v>1945</v>
      </c>
      <c r="AM9" s="119">
        <f t="shared" si="147"/>
        <v>3.0607748717464515E-2</v>
      </c>
      <c r="AN9" s="120" t="str">
        <f t="shared" si="23"/>
        <v/>
      </c>
      <c r="AO9" s="120">
        <f t="shared" si="24"/>
        <v>1945</v>
      </c>
      <c r="AP9" s="120" t="str">
        <f>IF(AO9&lt;&gt;"", IF(RANK(AO9, AO$5:AO$62)+COUNTIF(AO$5:AO9,AO9)-1&lt;=(AP$65-AN$63),RANK(AO9, AO$5:AO$62)+COUNTIF(AO$5:AO9,AO9)-1, ""), "")</f>
        <v/>
      </c>
      <c r="AQ9" s="121" t="str">
        <f t="shared" si="25"/>
        <v/>
      </c>
      <c r="AR9" s="118">
        <v>8668</v>
      </c>
      <c r="AS9" s="119">
        <f t="shared" si="148"/>
        <v>0.11167081073420852</v>
      </c>
      <c r="AT9" s="120" t="str">
        <f t="shared" si="26"/>
        <v/>
      </c>
      <c r="AU9" s="120">
        <f t="shared" si="27"/>
        <v>8668</v>
      </c>
      <c r="AV9" s="120" t="str">
        <f>IF(AU9&lt;&gt;"", IF(RANK(AU9, AU$5:AU$62)+COUNTIF(AU$5:AU9,AU9)-1&lt;=(AV$65-AT$63),RANK(AU9, AU$5:AU$62)+COUNTIF(AU$5:AU9,AU9)-1, ""), "")</f>
        <v/>
      </c>
      <c r="AW9" s="121" t="str">
        <f t="shared" si="28"/>
        <v/>
      </c>
      <c r="AX9" s="118">
        <v>13836</v>
      </c>
      <c r="AY9" s="119">
        <f t="shared" si="149"/>
        <v>0.19007583250906693</v>
      </c>
      <c r="AZ9" s="120" t="str">
        <f t="shared" si="29"/>
        <v/>
      </c>
      <c r="BA9" s="120">
        <f t="shared" si="30"/>
        <v>13836</v>
      </c>
      <c r="BB9" s="120" t="str">
        <f>IF(BA9&lt;&gt;"", IF(RANK(BA9, BA$5:BA$62)+COUNTIF(BA$5:BA9,BA9)-1&lt;=(BB$65-AZ$63),RANK(BA9, BA$5:BA$62)+COUNTIF(BA$5:BA9,BA9)-1, ""), "")</f>
        <v/>
      </c>
      <c r="BC9" s="121" t="str">
        <f t="shared" si="31"/>
        <v/>
      </c>
      <c r="BD9" s="118">
        <v>14718</v>
      </c>
      <c r="BE9" s="119">
        <f t="shared" si="150"/>
        <v>0.20917540718001193</v>
      </c>
      <c r="BF9" s="120" t="str">
        <f t="shared" si="32"/>
        <v/>
      </c>
      <c r="BG9" s="120">
        <f t="shared" si="33"/>
        <v>14718</v>
      </c>
      <c r="BH9" s="120" t="str">
        <f>IF(BG9&lt;&gt;"", IF(RANK(BG9, BG$5:BG$62)+COUNTIF(BG$5:BG9,BG9)-1&lt;=(BH$65-BF$63),RANK(BG9, BG$5:BG$62)+COUNTIF(BG$5:BG9,BG9)-1, ""), "")</f>
        <v/>
      </c>
      <c r="BI9" s="121" t="str">
        <f t="shared" si="34"/>
        <v/>
      </c>
      <c r="BJ9" s="118">
        <v>32260</v>
      </c>
      <c r="BK9" s="119">
        <f t="shared" si="151"/>
        <v>0.45232753785754348</v>
      </c>
      <c r="BL9" s="120" t="str">
        <f t="shared" si="35"/>
        <v/>
      </c>
      <c r="BM9" s="120">
        <f t="shared" si="36"/>
        <v>32260</v>
      </c>
      <c r="BN9" s="120" t="str">
        <f>IF(BM9&lt;&gt;"", IF(RANK(BM9, BM$5:BM$62)+COUNTIF(BM$5:BM9,BM9)-1&lt;=(BN$65-BL$63),RANK(BM9, BM$5:BM$62)+COUNTIF(BM$5:BM9,BM9)-1, ""), "")</f>
        <v/>
      </c>
      <c r="BO9" s="121" t="str">
        <f t="shared" si="37"/>
        <v/>
      </c>
      <c r="BP9" s="118">
        <v>29958</v>
      </c>
      <c r="BQ9" s="119">
        <f t="shared" si="152"/>
        <v>0.41729464696131829</v>
      </c>
      <c r="BR9" s="120" t="str">
        <f t="shared" si="38"/>
        <v/>
      </c>
      <c r="BS9" s="120">
        <f t="shared" si="39"/>
        <v>29958</v>
      </c>
      <c r="BT9" s="120" t="str">
        <f>IF(BS9&lt;&gt;"", IF(RANK(BS9, BS$5:BS$62)+COUNTIF(BS$5:BS9,BS9)-1&lt;=(BT$65-BR$63),RANK(BS9, BS$5:BS$62)+COUNTIF(BS$5:BS9,BS9)-1, ""), "")</f>
        <v/>
      </c>
      <c r="BU9" s="121" t="str">
        <f t="shared" si="40"/>
        <v/>
      </c>
      <c r="BV9" s="118">
        <v>24091</v>
      </c>
      <c r="BW9" s="119">
        <f t="shared" si="153"/>
        <v>0.34871535065499021</v>
      </c>
      <c r="BX9" s="120" t="str">
        <f t="shared" si="41"/>
        <v/>
      </c>
      <c r="BY9" s="120">
        <f t="shared" si="42"/>
        <v>24091</v>
      </c>
      <c r="BZ9" s="120" t="str">
        <f>IF(BY9&lt;&gt;"", IF(RANK(BY9, BY$5:BY$62)+COUNTIF(BY$5:BY9,BY9)-1&lt;=(BZ$65-BX$63),RANK(BY9, BY$5:BY$62)+COUNTIF(BY$5:BY9,BY9)-1, ""), "")</f>
        <v/>
      </c>
      <c r="CA9" s="121" t="str">
        <f t="shared" si="43"/>
        <v/>
      </c>
      <c r="CB9" s="118">
        <v>17478</v>
      </c>
      <c r="CC9" s="119">
        <f t="shared" si="154"/>
        <v>0.24145553007487636</v>
      </c>
      <c r="CD9" s="120" t="str">
        <f t="shared" si="44"/>
        <v/>
      </c>
      <c r="CE9" s="120">
        <f t="shared" si="45"/>
        <v>17478</v>
      </c>
      <c r="CF9" s="120" t="str">
        <f>IF(CE9&lt;&gt;"", IF(RANK(CE9, CE$5:CE$62)+COUNTIF(CE$5:CE9,CE9)-1&lt;=(CF$65-CD$63),RANK(CE9, CE$5:CE$62)+COUNTIF(CE$5:CE9,CE9)-1, ""), "")</f>
        <v/>
      </c>
      <c r="CG9" s="121" t="str">
        <f t="shared" si="46"/>
        <v/>
      </c>
      <c r="CH9" s="118">
        <v>18785</v>
      </c>
      <c r="CI9" s="119">
        <f t="shared" si="155"/>
        <v>0.28121257485029938</v>
      </c>
      <c r="CJ9" s="120" t="str">
        <f t="shared" si="47"/>
        <v/>
      </c>
      <c r="CK9" s="120">
        <f t="shared" si="48"/>
        <v>18785</v>
      </c>
      <c r="CL9" s="120" t="str">
        <f>IF(CK9&lt;&gt;"", IF(RANK(CK9, CK$5:CK$62)+COUNTIF(CK$5:CK9,CK9)-1&lt;=(CL$65-CJ$63),RANK(CK9, CK$5:CK$62)+COUNTIF(CK$5:CK9,CK9)-1, ""), "")</f>
        <v/>
      </c>
      <c r="CM9" s="121" t="str">
        <f t="shared" si="49"/>
        <v/>
      </c>
      <c r="CN9" s="118">
        <v>904</v>
      </c>
      <c r="CO9" s="119">
        <f t="shared" si="156"/>
        <v>1.2515401974221595E-2</v>
      </c>
      <c r="CP9" s="120" t="str">
        <f t="shared" si="50"/>
        <v/>
      </c>
      <c r="CQ9" s="120">
        <f t="shared" si="51"/>
        <v>904</v>
      </c>
      <c r="CR9" s="120" t="str">
        <f>IF(CQ9&lt;&gt;"", IF(RANK(CQ9, CQ$5:CQ$62)+COUNTIF(CQ$5:CQ9,CQ9)-1&lt;=(CR$65-CP$63),RANK(CQ9, CQ$5:CQ$62)+COUNTIF(CQ$5:CQ9,CQ9)-1, ""), "")</f>
        <v/>
      </c>
      <c r="CS9" s="121" t="str">
        <f t="shared" si="52"/>
        <v/>
      </c>
      <c r="CT9" s="118">
        <v>1959</v>
      </c>
      <c r="CU9" s="119">
        <f t="shared" si="157"/>
        <v>2.7045310213435678E-2</v>
      </c>
      <c r="CV9" s="120" t="str">
        <f t="shared" si="53"/>
        <v/>
      </c>
      <c r="CW9" s="120">
        <f t="shared" si="54"/>
        <v>1959</v>
      </c>
      <c r="CX9" s="120" t="str">
        <f>IF(CW9&lt;&gt;"", IF(RANK(CW9, CW$5:CW$62)+COUNTIF(CW$5:CW9,CW9)-1&lt;=(CX$65-CV$63),RANK(CW9, CW$5:CW$62)+COUNTIF(CW$5:CW9,CW9)-1, ""), "")</f>
        <v/>
      </c>
      <c r="CY9" s="121" t="str">
        <f t="shared" si="55"/>
        <v/>
      </c>
      <c r="CZ9" s="118">
        <v>3090</v>
      </c>
      <c r="DA9" s="119">
        <f t="shared" si="158"/>
        <v>4.2213691443872187E-2</v>
      </c>
      <c r="DB9" s="120" t="str">
        <f t="shared" si="56"/>
        <v/>
      </c>
      <c r="DC9" s="120">
        <f t="shared" si="57"/>
        <v>3090</v>
      </c>
      <c r="DD9" s="120" t="str">
        <f>IF(DC9&lt;&gt;"", IF(RANK(DC9, DC$5:DC$62)+COUNTIF(DC$5:DC9,DC9)-1&lt;=(DD$65-DB$63),RANK(DC9, DC$5:DC$62)+COUNTIF(DC$5:DC9,DC9)-1, ""), "")</f>
        <v/>
      </c>
      <c r="DE9" s="121" t="str">
        <f t="shared" si="58"/>
        <v/>
      </c>
      <c r="DF9" s="118">
        <v>560</v>
      </c>
      <c r="DG9" s="119">
        <f t="shared" si="159"/>
        <v>8.7394853067403275E-3</v>
      </c>
      <c r="DH9" s="120" t="str">
        <f t="shared" si="59"/>
        <v/>
      </c>
      <c r="DI9" s="120">
        <f t="shared" si="60"/>
        <v>560</v>
      </c>
      <c r="DJ9" s="120" t="str">
        <f>IF(DI9&lt;&gt;"", IF(RANK(DI9, DI$5:DI$62)+COUNTIF(DI$5:DI9,DI9)-1&lt;=(DJ$65-DH$63),RANK(DI9, DI$5:DI$62)+COUNTIF(DI$5:DI9,DI9)-1, ""), "")</f>
        <v/>
      </c>
      <c r="DK9" s="121" t="str">
        <f t="shared" si="61"/>
        <v/>
      </c>
      <c r="DL9" s="118">
        <v>626</v>
      </c>
      <c r="DM9" s="119">
        <f t="shared" si="160"/>
        <v>8.5711156142176462E-3</v>
      </c>
      <c r="DN9" s="120" t="str">
        <f t="shared" si="62"/>
        <v/>
      </c>
      <c r="DO9" s="120">
        <f t="shared" si="63"/>
        <v>626</v>
      </c>
      <c r="DP9" s="120" t="str">
        <f>IF(DO9&lt;&gt;"", IF(RANK(DO9, DO$5:DO$62)+COUNTIF(DO$5:DO9,DO9)-1&lt;=(DP$65-DN$63),RANK(DO9, DO$5:DO$62)+COUNTIF(DO$5:DO9,DO9)-1, ""), "")</f>
        <v/>
      </c>
      <c r="DQ9" s="121" t="str">
        <f t="shared" si="64"/>
        <v/>
      </c>
      <c r="DR9" s="118">
        <v>285</v>
      </c>
      <c r="DS9" s="119">
        <f t="shared" si="161"/>
        <v>4.3464999237456158E-3</v>
      </c>
      <c r="DT9" s="120" t="str">
        <f t="shared" si="65"/>
        <v/>
      </c>
      <c r="DU9" s="120">
        <f t="shared" si="66"/>
        <v>285</v>
      </c>
      <c r="DV9" s="120" t="str">
        <f>IF(DU9&lt;&gt;"", IF(RANK(DU9, DU$5:DU$62)+COUNTIF(DU$5:DU9,DU9)-1&lt;=(DV$65-DT$63),RANK(DU9, DU$5:DU$62)+COUNTIF(DU$5:DU9,DU9)-1, ""), "")</f>
        <v/>
      </c>
      <c r="DW9" s="121" t="str">
        <f t="shared" si="67"/>
        <v/>
      </c>
      <c r="DX9" s="118">
        <v>1077</v>
      </c>
      <c r="DY9" s="119">
        <f t="shared" si="162"/>
        <v>1.529091063974785E-2</v>
      </c>
      <c r="DZ9" s="120" t="str">
        <f t="shared" si="68"/>
        <v/>
      </c>
      <c r="EA9" s="120">
        <f t="shared" si="69"/>
        <v>1077</v>
      </c>
      <c r="EB9" s="120" t="str">
        <f>IF(EA9&lt;&gt;"", IF(RANK(EA9, EA$5:EA$62)+COUNTIF(EA$5:EA9,EA9)-1&lt;=(EB$65-DZ$63),RANK(EA9, EA$5:EA$62)+COUNTIF(EA$5:EA9,EA9)-1, ""), "")</f>
        <v/>
      </c>
      <c r="EC9" s="121" t="str">
        <f t="shared" si="70"/>
        <v/>
      </c>
      <c r="ED9" s="118">
        <v>1208</v>
      </c>
      <c r="EE9" s="119">
        <f t="shared" si="163"/>
        <v>2.0041476565740356E-2</v>
      </c>
      <c r="EF9" s="120" t="str">
        <f t="shared" si="71"/>
        <v/>
      </c>
      <c r="EG9" s="122">
        <f t="shared" si="72"/>
        <v>1208</v>
      </c>
      <c r="EH9" s="120" t="str">
        <f>IF(EG9&lt;&gt;"", IF(RANK(EG9, EG$5:EG$62)+COUNTIF(EG$5:EG9,EG9)-1&lt;=(EH$65-EF$63),RANK(EG9, EG$5:EG$62)+COUNTIF(EG$5:EG9,EG9)-1, ""), "")</f>
        <v/>
      </c>
      <c r="EI9" s="121" t="str">
        <f t="shared" si="73"/>
        <v/>
      </c>
      <c r="EJ9" s="118">
        <v>488</v>
      </c>
      <c r="EK9" s="119">
        <f t="shared" si="164"/>
        <v>7.4795003448540117E-3</v>
      </c>
      <c r="EL9" s="120" t="str">
        <f t="shared" si="74"/>
        <v/>
      </c>
      <c r="EM9" s="120">
        <f t="shared" si="75"/>
        <v>488</v>
      </c>
      <c r="EN9" s="120" t="str">
        <f>IF(EM9&lt;&gt;"", IF(RANK(EM9, EM$5:EM$62)+COUNTIF(EM$5:EM9,EM9)-1&lt;=(EN$65-EL$63),RANK(EM9, EM$5:EM$62)+COUNTIF(EM$5:EM9,EM9)-1, ""), "")</f>
        <v/>
      </c>
      <c r="EO9" s="121" t="str">
        <f t="shared" si="76"/>
        <v/>
      </c>
      <c r="EP9" s="118">
        <v>258</v>
      </c>
      <c r="EQ9" s="119">
        <f t="shared" si="165"/>
        <v>3.7252552088597544E-3</v>
      </c>
      <c r="ER9" s="120" t="str">
        <f t="shared" si="77"/>
        <v/>
      </c>
      <c r="ES9" s="120">
        <f t="shared" si="78"/>
        <v>258</v>
      </c>
      <c r="ET9" s="120" t="str">
        <f>IF(ES9&lt;&gt;"", IF(RANK(ES9, ES$5:ES$62)+COUNTIF(ES$5:ES9,ES9)-1&lt;=(ET$65-ER$63),RANK(ES9, ES$5:ES$62)+COUNTIF(ES$5:ES9,ES9)-1, ""), "")</f>
        <v/>
      </c>
      <c r="EU9" s="121" t="str">
        <f t="shared" si="79"/>
        <v/>
      </c>
      <c r="EV9" s="118">
        <v>2834</v>
      </c>
      <c r="EW9" s="119">
        <f t="shared" si="166"/>
        <v>4.5566363855615404E-2</v>
      </c>
      <c r="EX9" s="120" t="str">
        <f t="shared" si="80"/>
        <v/>
      </c>
      <c r="EY9" s="120">
        <f t="shared" si="81"/>
        <v>2834</v>
      </c>
      <c r="EZ9" s="120" t="str">
        <f>IF(EY9&lt;&gt;"", IF(RANK(EY9, EY$5:EY$62)+COUNTIF(EY$5:EY9,EY9)-1&lt;=(EZ$65-EX$63),RANK(EY9, EY$5:EY$62)+COUNTIF(EY$5:EY9,EY9)-1, ""), "")</f>
        <v/>
      </c>
      <c r="FA9" s="121" t="str">
        <f t="shared" si="82"/>
        <v/>
      </c>
      <c r="FB9" s="118">
        <v>1140</v>
      </c>
      <c r="FC9" s="119">
        <f t="shared" si="167"/>
        <v>1.8942855718582279E-2</v>
      </c>
      <c r="FD9" s="120" t="str">
        <f t="shared" si="83"/>
        <v/>
      </c>
      <c r="FE9" s="120">
        <f t="shared" si="84"/>
        <v>1140</v>
      </c>
      <c r="FF9" s="120" t="str">
        <f>IF(FE9&lt;&gt;"", IF(RANK(FE9, FE$5:FE$62)+COUNTIF(FE$5:FE9,FE9)-1&lt;=(FF$65-FD$63),RANK(FE9, FE$5:FE$62)+COUNTIF(FE$5:FE9,FE9)-1, ""), "")</f>
        <v/>
      </c>
      <c r="FG9" s="121" t="str">
        <f t="shared" si="85"/>
        <v/>
      </c>
      <c r="FH9" s="118">
        <v>2016</v>
      </c>
      <c r="FI9" s="119">
        <f t="shared" si="168"/>
        <v>3.0097188838959139E-2</v>
      </c>
      <c r="FJ9" s="120" t="str">
        <f t="shared" si="86"/>
        <v/>
      </c>
      <c r="FK9" s="120">
        <f t="shared" si="87"/>
        <v>2016</v>
      </c>
      <c r="FL9" s="120" t="str">
        <f>IF(FK9&lt;&gt;"", IF(RANK(FK9, FK$5:FK$62)+COUNTIF(FK$5:FK9,FK9)-1&lt;=(FL$65-FJ$63),RANK(FK9, FK$5:FK$62)+COUNTIF(FK$5:FK9,FK9)-1, ""), "")</f>
        <v/>
      </c>
      <c r="FM9" s="121" t="str">
        <f t="shared" si="88"/>
        <v/>
      </c>
      <c r="FN9" s="118">
        <v>2027</v>
      </c>
      <c r="FO9" s="119">
        <f t="shared" si="169"/>
        <v>3.0768063145112327E-2</v>
      </c>
      <c r="FP9" s="120" t="str">
        <f t="shared" si="89"/>
        <v/>
      </c>
      <c r="FQ9" s="120">
        <f t="shared" si="90"/>
        <v>2027</v>
      </c>
      <c r="FR9" s="120" t="str">
        <f>IF(FQ9&lt;&gt;"", IF(RANK(FQ9, FQ$5:FQ$62)+COUNTIF(FQ$5:FQ9,FQ9)-1&lt;=(FR$65-FP$63),RANK(FQ9, FQ$5:FQ$62)+COUNTIF(FQ$5:FQ9,FQ9)-1, ""), "")</f>
        <v/>
      </c>
      <c r="FS9" s="121" t="str">
        <f t="shared" si="91"/>
        <v/>
      </c>
      <c r="FT9" s="118">
        <v>1835</v>
      </c>
      <c r="FU9" s="119">
        <f t="shared" si="170"/>
        <v>3.2163076437698279E-2</v>
      </c>
      <c r="FV9" s="120" t="str">
        <f t="shared" si="92"/>
        <v/>
      </c>
      <c r="FW9" s="120">
        <f t="shared" si="93"/>
        <v>1835</v>
      </c>
      <c r="FX9" s="120" t="str">
        <f>IF(FW9&lt;&gt;"", IF(RANK(FW9, FW$5:FW$62)+COUNTIF(FW$5:FW9,FW9)-1&lt;=(FX$65-FV$63),RANK(FW9, FW$5:FW$62)+COUNTIF(FW$5:FW9,FW9)-1, ""), "")</f>
        <v/>
      </c>
      <c r="FY9" s="121" t="str">
        <f t="shared" si="94"/>
        <v/>
      </c>
      <c r="FZ9" s="118">
        <v>3435</v>
      </c>
      <c r="GA9" s="119">
        <f t="shared" si="171"/>
        <v>5.9972763461135552E-2</v>
      </c>
      <c r="GB9" s="120" t="str">
        <f t="shared" si="95"/>
        <v/>
      </c>
      <c r="GC9" s="120">
        <f t="shared" si="96"/>
        <v>3435</v>
      </c>
      <c r="GD9" s="120" t="str">
        <f>IF(GC9&lt;&gt;"", IF(RANK(GC9, GC$5:GC$62)+COUNTIF(GC$5:GC9,GC9)-1&lt;=(GD$65-GB$63),RANK(GC9, GC$5:GC$62)+COUNTIF(GC$5:GC9,GC9)-1, ""), "")</f>
        <v/>
      </c>
      <c r="GE9" s="121" t="str">
        <f t="shared" si="97"/>
        <v/>
      </c>
      <c r="GF9" s="118">
        <v>2180</v>
      </c>
      <c r="GG9" s="119">
        <f t="shared" si="172"/>
        <v>3.5569188598280281E-2</v>
      </c>
      <c r="GH9" s="120" t="str">
        <f t="shared" si="98"/>
        <v/>
      </c>
      <c r="GI9" s="120">
        <f t="shared" si="99"/>
        <v>2180</v>
      </c>
      <c r="GJ9" s="120" t="str">
        <f>IF(GI9&lt;&gt;"", IF(RANK(GI9, GI$5:GI$62)+COUNTIF(GI$5:GI9,GI9)-1&lt;=(GJ$65-GH$63),RANK(GI9, GI$5:GI$62)+COUNTIF(GI$5:GI9,GI9)-1, ""), "")</f>
        <v/>
      </c>
      <c r="GK9" s="121" t="str">
        <f t="shared" si="100"/>
        <v/>
      </c>
      <c r="GL9" s="118">
        <v>1994</v>
      </c>
      <c r="GM9" s="119">
        <f t="shared" si="173"/>
        <v>3.3102578149642244E-2</v>
      </c>
      <c r="GN9" s="120" t="str">
        <f t="shared" si="101"/>
        <v/>
      </c>
      <c r="GO9" s="120">
        <f t="shared" si="102"/>
        <v>1994</v>
      </c>
      <c r="GP9" s="120" t="str">
        <f>IF(GO9&lt;&gt;"", IF(RANK(GO9, GO$5:GO$62)+COUNTIF(GO$5:GO9,GO9)-1&lt;=(GP$65-GN$63),RANK(GO9, GO$5:GO$62)+COUNTIF(GO$5:GO9,GO9)-1, ""), "")</f>
        <v/>
      </c>
      <c r="GQ9" s="121" t="str">
        <f t="shared" si="103"/>
        <v/>
      </c>
      <c r="GR9" s="118">
        <v>5057</v>
      </c>
      <c r="GS9" s="119">
        <f t="shared" si="174"/>
        <v>9.9972323264273286E-2</v>
      </c>
      <c r="GT9" s="120" t="str">
        <f t="shared" si="104"/>
        <v/>
      </c>
      <c r="GU9" s="120">
        <f t="shared" si="105"/>
        <v>5057</v>
      </c>
      <c r="GV9" s="120" t="str">
        <f>IF(GU9&lt;&gt;"", IF(RANK(GU9, GU$5:GU$62)+COUNTIF(GU$5:GU9,GU9)-1&lt;=(GV$65-GT$63),RANK(GU9, GU$5:GU$62)+COUNTIF(GU$5:GU9,GU9)-1, ""), "")</f>
        <v/>
      </c>
      <c r="GW9" s="121" t="str">
        <f t="shared" si="106"/>
        <v/>
      </c>
      <c r="GX9" s="118">
        <v>3906</v>
      </c>
      <c r="GY9" s="119">
        <f t="shared" si="175"/>
        <v>6.2930978926338851E-2</v>
      </c>
      <c r="GZ9" s="120" t="str">
        <f t="shared" si="107"/>
        <v/>
      </c>
      <c r="HA9" s="120">
        <f t="shared" si="108"/>
        <v>3906</v>
      </c>
      <c r="HB9" s="120" t="str">
        <f>IF(HA9&lt;&gt;"", IF(RANK(HA9, HA$5:HA$62)+COUNTIF(HA$5:HA9,HA9)-1&lt;=(HB$65-GZ$63),RANK(HA9, HA$5:HA$62)+COUNTIF(HA$5:HA9,HA9)-1, ""), "")</f>
        <v/>
      </c>
      <c r="HC9" s="121" t="str">
        <f t="shared" si="109"/>
        <v/>
      </c>
      <c r="HD9" s="118">
        <v>4908</v>
      </c>
      <c r="HE9" s="119">
        <f t="shared" si="176"/>
        <v>9.3850390087195965E-2</v>
      </c>
      <c r="HF9" s="120" t="str">
        <f t="shared" si="110"/>
        <v/>
      </c>
      <c r="HG9" s="120">
        <f t="shared" si="111"/>
        <v>4908</v>
      </c>
      <c r="HH9" s="120" t="str">
        <f>IF(HG9&lt;&gt;"", IF(RANK(HG9, HG$5:HG$62)+COUNTIF(HG$5:HG9,HG9)-1&lt;=(HH$65-HF$63),RANK(HG9, HG$5:HG$62)+COUNTIF(HG$5:HG9,HG9)-1, ""), "")</f>
        <v/>
      </c>
      <c r="HI9" s="121" t="str">
        <f t="shared" si="112"/>
        <v/>
      </c>
      <c r="HJ9" s="118">
        <v>1853</v>
      </c>
      <c r="HK9" s="119">
        <f t="shared" si="177"/>
        <v>2.5411409764125068E-2</v>
      </c>
      <c r="HL9" s="120" t="str">
        <f t="shared" si="113"/>
        <v/>
      </c>
      <c r="HM9" s="120">
        <f t="shared" si="114"/>
        <v>1853</v>
      </c>
      <c r="HN9" s="120" t="str">
        <f>IF(HM9&lt;&gt;"", IF(RANK(HM9, HM$5:HM$62)+COUNTIF(HM$5:HM9,HM9)-1&lt;=(HN$65-HL$63),RANK(HM9, HM$5:HM$62)+COUNTIF(HM$5:HM9,HM9)-1, ""), "")</f>
        <v/>
      </c>
      <c r="HO9" s="121" t="str">
        <f t="shared" si="115"/>
        <v/>
      </c>
      <c r="HP9" s="118">
        <v>1388</v>
      </c>
      <c r="HQ9" s="119">
        <f t="shared" si="178"/>
        <v>1.8822891239490099E-2</v>
      </c>
      <c r="HR9" s="120" t="str">
        <f t="shared" si="116"/>
        <v/>
      </c>
      <c r="HS9" s="120">
        <f t="shared" si="117"/>
        <v>1388</v>
      </c>
      <c r="HT9" s="120" t="str">
        <f>IF(HS9&lt;&gt;"", IF(RANK(HS9, HS$5:HS$62)+COUNTIF(HS$5:HS9,HS9)-1&lt;=(HT$65-HR$63),RANK(HS9, HS$5:HS$62)+COUNTIF(HS$5:HS9,HS9)-1, ""), "")</f>
        <v/>
      </c>
      <c r="HU9" s="121" t="str">
        <f t="shared" si="118"/>
        <v/>
      </c>
      <c r="HV9" s="118">
        <v>1217</v>
      </c>
      <c r="HW9" s="119">
        <f t="shared" si="179"/>
        <v>1.902246119699267E-2</v>
      </c>
      <c r="HX9" s="120" t="str">
        <f t="shared" si="119"/>
        <v/>
      </c>
      <c r="HY9" s="120">
        <f t="shared" si="120"/>
        <v>1217</v>
      </c>
      <c r="HZ9" s="120" t="str">
        <f>IF(HY9&lt;&gt;"", IF(RANK(HY9, HY$5:HY$62)+COUNTIF(HY$5:HY9,HY9)-1&lt;=(HZ$65-HX$63),RANK(HY9, HY$5:HY$62)+COUNTIF(HY$5:HY9,HY9)-1, ""), "")</f>
        <v/>
      </c>
      <c r="IA9" s="121" t="str">
        <f t="shared" si="121"/>
        <v/>
      </c>
      <c r="IB9" s="118">
        <v>997</v>
      </c>
      <c r="IC9" s="119">
        <f t="shared" si="180"/>
        <v>1.4655514559967072E-2</v>
      </c>
      <c r="ID9" s="120" t="str">
        <f t="shared" si="122"/>
        <v/>
      </c>
      <c r="IE9" s="120">
        <f t="shared" si="123"/>
        <v>997</v>
      </c>
      <c r="IF9" s="120" t="str">
        <f>IF(IE9&lt;&gt;"", IF(RANK(IE9, IE$5:IE$62)+COUNTIF(IE$5:IE9,IE9)-1&lt;=(IF$65-ID$63),RANK(IE9, IE$5:IE$62)+COUNTIF(IE$5:IE9,IE9)-1, ""), "")</f>
        <v/>
      </c>
      <c r="IG9" s="121" t="str">
        <f t="shared" si="124"/>
        <v/>
      </c>
      <c r="IH9" s="118">
        <v>557</v>
      </c>
      <c r="II9" s="119">
        <f t="shared" si="181"/>
        <v>9.5720914246434103E-3</v>
      </c>
      <c r="IJ9" s="120" t="str">
        <f t="shared" si="125"/>
        <v/>
      </c>
      <c r="IK9" s="120">
        <f t="shared" si="126"/>
        <v>557</v>
      </c>
      <c r="IL9" s="120" t="str">
        <f>IF(IK9&lt;&gt;"", IF(RANK(IK9, IK$5:IK$62)+COUNTIF(IK$5:IK9,IK9)-1&lt;=(IL$65-IJ$63),RANK(IK9, IK$5:IK$62)+COUNTIF(IK$5:IK9,IK9)-1, ""), "")</f>
        <v/>
      </c>
      <c r="IM9" s="121" t="str">
        <f t="shared" si="127"/>
        <v/>
      </c>
      <c r="IN9" s="123" t="str">
        <f t="shared" si="128"/>
        <v/>
      </c>
      <c r="IO9" s="124">
        <f t="shared" si="129"/>
        <v>221004</v>
      </c>
      <c r="IP9" s="125">
        <v>192307</v>
      </c>
      <c r="IQ9" s="126">
        <f t="shared" si="130"/>
        <v>413311</v>
      </c>
      <c r="IR9" s="126"/>
      <c r="IS9" s="127">
        <f t="shared" si="131"/>
        <v>413311</v>
      </c>
      <c r="IT9" s="118" t="str">
        <f t="shared" si="0"/>
        <v/>
      </c>
      <c r="IU9" s="118" t="str">
        <f t="shared" si="132"/>
        <v/>
      </c>
      <c r="IV9" s="118"/>
      <c r="IW9" s="128">
        <f t="shared" si="133"/>
        <v>5.3245259198186128</v>
      </c>
      <c r="IX9" s="118">
        <f t="shared" si="134"/>
        <v>5</v>
      </c>
      <c r="IY9" s="127">
        <f t="shared" si="135"/>
        <v>25191</v>
      </c>
      <c r="IZ9" s="127" t="str">
        <f>IF(IY9&lt;&gt;"", IF(RANK(IY9, $IY$5:$IY$62)+COUNTIF(IY$5:IY9,IY9)-1&lt;=(400-$IU$63-$IX$63), RANK(IY9, $IY$5:$IY$62)+COUNTIF(IY$5:IY9,IY9)-1, ""), "")</f>
        <v/>
      </c>
      <c r="JA9" s="127">
        <f t="shared" si="136"/>
        <v>5</v>
      </c>
      <c r="JB9" s="129">
        <f t="shared" si="137"/>
        <v>5</v>
      </c>
      <c r="JD9" s="131">
        <f t="shared" si="1"/>
        <v>1.2948552162949042E-2</v>
      </c>
      <c r="JE9" s="132">
        <f t="shared" si="2"/>
        <v>1.2500000000000001E-2</v>
      </c>
      <c r="JF9" s="133">
        <f t="shared" si="138"/>
        <v>-4.4855216294904104E-4</v>
      </c>
      <c r="JH9" s="134">
        <f t="shared" si="3"/>
        <v>413311</v>
      </c>
      <c r="JI9" s="132">
        <f t="shared" si="139"/>
        <v>1.3278274776190082E-2</v>
      </c>
      <c r="JJ9" s="132">
        <f t="shared" si="4"/>
        <v>1.2500000000000001E-2</v>
      </c>
      <c r="JK9" s="135">
        <f t="shared" si="140"/>
        <v>-7.7827477619008163E-4</v>
      </c>
    </row>
    <row r="10" spans="1:271" ht="15" customHeight="1" x14ac:dyDescent="0.2">
      <c r="A10" s="100" t="s">
        <v>202</v>
      </c>
      <c r="B10" s="77">
        <v>19</v>
      </c>
      <c r="C10" s="114">
        <f t="shared" si="141"/>
        <v>2.7500361846866404E-4</v>
      </c>
      <c r="D10" s="115" t="str">
        <f t="shared" si="5"/>
        <v/>
      </c>
      <c r="E10" s="115">
        <f t="shared" si="6"/>
        <v>19</v>
      </c>
      <c r="F10" s="115" t="str">
        <f>IF(E10&lt;&gt;"", IF(RANK(E10, E$5:E$62)+COUNTIF(E$5:E10,E10)-1&lt;=(F$65-D$63),RANK(E10, E$5:E$62)+COUNTIF(E$5:E10,E10)-1, ""), "")</f>
        <v/>
      </c>
      <c r="G10" s="117" t="str">
        <f t="shared" si="7"/>
        <v/>
      </c>
      <c r="H10" s="77">
        <v>39</v>
      </c>
      <c r="I10" s="114">
        <f t="shared" si="142"/>
        <v>6.366619325138352E-4</v>
      </c>
      <c r="J10" s="115" t="str">
        <f t="shared" si="8"/>
        <v/>
      </c>
      <c r="K10" s="115">
        <f t="shared" si="9"/>
        <v>39</v>
      </c>
      <c r="L10" s="115" t="str">
        <f>IF(K10&lt;&gt;"", IF(RANK(K10, K$5:K$62)+COUNTIF(K$5:K10,K10)-1&lt;=(L$65-J$63),RANK(K10, K$5:K$62)+COUNTIF(K$5:K10,K10)-1, ""), "")</f>
        <v/>
      </c>
      <c r="M10" s="117" t="str">
        <f t="shared" si="10"/>
        <v/>
      </c>
      <c r="N10" s="77">
        <v>23</v>
      </c>
      <c r="O10" s="114">
        <f t="shared" si="143"/>
        <v>3.9430824618549631E-4</v>
      </c>
      <c r="P10" s="115" t="str">
        <f t="shared" si="11"/>
        <v/>
      </c>
      <c r="Q10" s="115">
        <f t="shared" si="12"/>
        <v>23</v>
      </c>
      <c r="R10" s="115" t="str">
        <f>IF(Q10&lt;&gt;"", IF(RANK(Q10, Q$5:Q$62)+COUNTIF(Q$5:Q10,Q10)-1&lt;=(R$65-P$63),RANK(Q10, Q$5:Q$62)+COUNTIF(Q$5:Q10,Q10)-1, ""), "")</f>
        <v/>
      </c>
      <c r="S10" s="117" t="str">
        <f t="shared" si="13"/>
        <v/>
      </c>
      <c r="T10" s="77">
        <v>68</v>
      </c>
      <c r="U10" s="114">
        <f t="shared" si="144"/>
        <v>1.1903928296337792E-3</v>
      </c>
      <c r="V10" s="115" t="str">
        <f t="shared" si="14"/>
        <v/>
      </c>
      <c r="W10" s="115">
        <f t="shared" si="15"/>
        <v>68</v>
      </c>
      <c r="X10" s="115" t="str">
        <f>IF(W10&lt;&gt;"", IF(RANK(W10, W$5:W$62)+COUNTIF(W$5:W10,W10)-1&lt;=(X$65-V$63),RANK(W10, W$5:W$62)+COUNTIF(W$5:W10,W10)-1, ""), "")</f>
        <v/>
      </c>
      <c r="Y10" s="117" t="str">
        <f t="shared" si="16"/>
        <v/>
      </c>
      <c r="Z10" s="77">
        <v>84</v>
      </c>
      <c r="AA10" s="114">
        <f t="shared" si="145"/>
        <v>1.5167930660888408E-3</v>
      </c>
      <c r="AB10" s="115" t="str">
        <f t="shared" si="17"/>
        <v/>
      </c>
      <c r="AC10" s="115">
        <f t="shared" si="18"/>
        <v>84</v>
      </c>
      <c r="AD10" s="115" t="str">
        <f>IF(AC10&lt;&gt;"", IF(RANK(AC10, AC$5:AC$62)+COUNTIF(AC$5:AC10,AC10)-1&lt;=(AD$65-AB$63),RANK(AC10, AC$5:AC$62)+COUNTIF(AC$5:AC10,AC10)-1, ""), "")</f>
        <v/>
      </c>
      <c r="AE10" s="117" t="str">
        <f t="shared" si="19"/>
        <v/>
      </c>
      <c r="AF10" s="77"/>
      <c r="AG10" s="114">
        <f t="shared" si="146"/>
        <v>0</v>
      </c>
      <c r="AH10" s="115" t="str">
        <f t="shared" si="20"/>
        <v/>
      </c>
      <c r="AI10" s="115" t="str">
        <f t="shared" si="21"/>
        <v/>
      </c>
      <c r="AJ10" s="115" t="str">
        <f>IF(AI10&lt;&gt;"", IF(RANK(AI10, AI$5:AI$62)+COUNTIF(AI$5:AI10,AI10)-1&lt;=(AJ$65-AH$63),RANK(AI10, AI$5:AI$62)+COUNTIF(AI$5:AI10,AI10)-1, ""), "")</f>
        <v/>
      </c>
      <c r="AK10" s="117" t="str">
        <f t="shared" si="22"/>
        <v/>
      </c>
      <c r="AL10" s="77"/>
      <c r="AM10" s="114">
        <f t="shared" si="147"/>
        <v>0</v>
      </c>
      <c r="AN10" s="115" t="str">
        <f t="shared" si="23"/>
        <v/>
      </c>
      <c r="AO10" s="115" t="str">
        <f t="shared" si="24"/>
        <v/>
      </c>
      <c r="AP10" s="115" t="str">
        <f>IF(AO10&lt;&gt;"", IF(RANK(AO10, AO$5:AO$62)+COUNTIF(AO$5:AO10,AO10)-1&lt;=(AP$65-AN$63),RANK(AO10, AO$5:AO$62)+COUNTIF(AO$5:AO10,AO10)-1, ""), "")</f>
        <v/>
      </c>
      <c r="AQ10" s="117" t="str">
        <f t="shared" si="25"/>
        <v/>
      </c>
      <c r="AR10" s="77">
        <v>105</v>
      </c>
      <c r="AS10" s="114">
        <f t="shared" si="148"/>
        <v>1.3527267105551332E-3</v>
      </c>
      <c r="AT10" s="115" t="str">
        <f t="shared" si="26"/>
        <v/>
      </c>
      <c r="AU10" s="115">
        <f t="shared" si="27"/>
        <v>105</v>
      </c>
      <c r="AV10" s="115" t="str">
        <f>IF(AU10&lt;&gt;"", IF(RANK(AU10, AU$5:AU$62)+COUNTIF(AU$5:AU10,AU10)-1&lt;=(AV$65-AT$63),RANK(AU10, AU$5:AU$62)+COUNTIF(AU$5:AU10,AU10)-1, ""), "")</f>
        <v/>
      </c>
      <c r="AW10" s="117" t="str">
        <f t="shared" si="28"/>
        <v/>
      </c>
      <c r="AX10" s="77">
        <v>105</v>
      </c>
      <c r="AY10" s="114">
        <f t="shared" si="149"/>
        <v>1.4424662050774811E-3</v>
      </c>
      <c r="AZ10" s="115" t="str">
        <f t="shared" si="29"/>
        <v/>
      </c>
      <c r="BA10" s="115">
        <f t="shared" si="30"/>
        <v>105</v>
      </c>
      <c r="BB10" s="115" t="str">
        <f>IF(BA10&lt;&gt;"", IF(RANK(BA10, BA$5:BA$62)+COUNTIF(BA$5:BA10,BA10)-1&lt;=(BB$65-AZ$63),RANK(BA10, BA$5:BA$62)+COUNTIF(BA$5:BA10,BA10)-1, ""), "")</f>
        <v/>
      </c>
      <c r="BC10" s="117" t="str">
        <f t="shared" si="31"/>
        <v/>
      </c>
      <c r="BD10" s="77">
        <v>60</v>
      </c>
      <c r="BE10" s="114">
        <f t="shared" si="150"/>
        <v>8.5273300929478981E-4</v>
      </c>
      <c r="BF10" s="115" t="str">
        <f t="shared" si="32"/>
        <v/>
      </c>
      <c r="BG10" s="115">
        <f t="shared" si="33"/>
        <v>60</v>
      </c>
      <c r="BH10" s="115" t="str">
        <f>IF(BG10&lt;&gt;"", IF(RANK(BG10, BG$5:BG$62)+COUNTIF(BG$5:BG10,BG10)-1&lt;=(BH$65-BF$63),RANK(BG10, BG$5:BG$62)+COUNTIF(BG$5:BG10,BG10)-1, ""), "")</f>
        <v/>
      </c>
      <c r="BI10" s="117" t="str">
        <f t="shared" si="34"/>
        <v/>
      </c>
      <c r="BJ10" s="77">
        <v>419</v>
      </c>
      <c r="BK10" s="114">
        <f t="shared" si="151"/>
        <v>5.8749298934380259E-3</v>
      </c>
      <c r="BL10" s="115" t="str">
        <f t="shared" si="35"/>
        <v/>
      </c>
      <c r="BM10" s="115">
        <f t="shared" si="36"/>
        <v>419</v>
      </c>
      <c r="BN10" s="115" t="str">
        <f>IF(BM10&lt;&gt;"", IF(RANK(BM10, BM$5:BM$62)+COUNTIF(BM$5:BM10,BM10)-1&lt;=(BN$65-BL$63),RANK(BM10, BM$5:BM$62)+COUNTIF(BM$5:BM10,BM10)-1, ""), "")</f>
        <v/>
      </c>
      <c r="BO10" s="117" t="str">
        <f t="shared" si="37"/>
        <v/>
      </c>
      <c r="BP10" s="77">
        <v>85</v>
      </c>
      <c r="BQ10" s="114">
        <f t="shared" si="152"/>
        <v>1.1839924224484964E-3</v>
      </c>
      <c r="BR10" s="115" t="str">
        <f t="shared" si="38"/>
        <v/>
      </c>
      <c r="BS10" s="115">
        <f t="shared" si="39"/>
        <v>85</v>
      </c>
      <c r="BT10" s="115" t="str">
        <f>IF(BS10&lt;&gt;"", IF(RANK(BS10, BS$5:BS$62)+COUNTIF(BS$5:BS10,BS10)-1&lt;=(BT$65-BR$63),RANK(BS10, BS$5:BS$62)+COUNTIF(BS$5:BS10,BS10)-1, ""), "")</f>
        <v/>
      </c>
      <c r="BU10" s="117" t="str">
        <f t="shared" si="40"/>
        <v/>
      </c>
      <c r="BV10" s="77">
        <v>69</v>
      </c>
      <c r="BW10" s="114">
        <f t="shared" si="153"/>
        <v>9.9876963161323008E-4</v>
      </c>
      <c r="BX10" s="115" t="str">
        <f t="shared" si="41"/>
        <v/>
      </c>
      <c r="BY10" s="115">
        <f t="shared" si="42"/>
        <v>69</v>
      </c>
      <c r="BZ10" s="115" t="str">
        <f>IF(BY10&lt;&gt;"", IF(RANK(BY10, BY$5:BY$62)+COUNTIF(BY$5:BY10,BY10)-1&lt;=(BZ$65-BX$63),RANK(BY10, BY$5:BY$62)+COUNTIF(BY$5:BY10,BY10)-1, ""), "")</f>
        <v/>
      </c>
      <c r="CA10" s="117" t="str">
        <f t="shared" si="43"/>
        <v/>
      </c>
      <c r="CB10" s="77">
        <v>88</v>
      </c>
      <c r="CC10" s="114">
        <f t="shared" si="154"/>
        <v>1.215704694277899E-3</v>
      </c>
      <c r="CD10" s="115" t="str">
        <f t="shared" si="44"/>
        <v/>
      </c>
      <c r="CE10" s="115">
        <f t="shared" si="45"/>
        <v>88</v>
      </c>
      <c r="CF10" s="115" t="str">
        <f>IF(CE10&lt;&gt;"", IF(RANK(CE10, CE$5:CE$62)+COUNTIF(CE$5:CE10,CE10)-1&lt;=(CF$65-CD$63),RANK(CE10, CE$5:CE$62)+COUNTIF(CE$5:CE10,CE10)-1, ""), "")</f>
        <v/>
      </c>
      <c r="CG10" s="117" t="str">
        <f t="shared" si="46"/>
        <v/>
      </c>
      <c r="CH10" s="77">
        <v>111</v>
      </c>
      <c r="CI10" s="114">
        <f t="shared" si="155"/>
        <v>1.6616766467065869E-3</v>
      </c>
      <c r="CJ10" s="115" t="str">
        <f t="shared" si="47"/>
        <v/>
      </c>
      <c r="CK10" s="115">
        <f t="shared" si="48"/>
        <v>111</v>
      </c>
      <c r="CL10" s="115" t="str">
        <f>IF(CK10&lt;&gt;"", IF(RANK(CK10, CK$5:CK$62)+COUNTIF(CK$5:CK10,CK10)-1&lt;=(CL$65-CJ$63),RANK(CK10, CK$5:CK$62)+COUNTIF(CK$5:CK10,CK10)-1, ""), "")</f>
        <v/>
      </c>
      <c r="CM10" s="117" t="str">
        <f t="shared" si="49"/>
        <v/>
      </c>
      <c r="CN10" s="77">
        <v>49</v>
      </c>
      <c r="CO10" s="114">
        <f t="shared" si="156"/>
        <v>6.7837908931068374E-4</v>
      </c>
      <c r="CP10" s="115" t="str">
        <f t="shared" si="50"/>
        <v/>
      </c>
      <c r="CQ10" s="115">
        <f t="shared" si="51"/>
        <v>49</v>
      </c>
      <c r="CR10" s="115" t="str">
        <f>IF(CQ10&lt;&gt;"", IF(RANK(CQ10, CQ$5:CQ$62)+COUNTIF(CQ$5:CQ10,CQ10)-1&lt;=(CR$65-CP$63),RANK(CQ10, CQ$5:CQ$62)+COUNTIF(CQ$5:CQ10,CQ10)-1, ""), "")</f>
        <v/>
      </c>
      <c r="CS10" s="117" t="str">
        <f t="shared" si="52"/>
        <v/>
      </c>
      <c r="CT10" s="77">
        <v>34</v>
      </c>
      <c r="CU10" s="114">
        <f t="shared" si="157"/>
        <v>4.6939282657315623E-4</v>
      </c>
      <c r="CV10" s="115" t="str">
        <f t="shared" si="53"/>
        <v/>
      </c>
      <c r="CW10" s="115">
        <f t="shared" si="54"/>
        <v>34</v>
      </c>
      <c r="CX10" s="115" t="str">
        <f>IF(CW10&lt;&gt;"", IF(RANK(CW10, CW$5:CW$62)+COUNTIF(CW$5:CW10,CW10)-1&lt;=(CX$65-CV$63),RANK(CW10, CW$5:CW$62)+COUNTIF(CW$5:CW10,CW10)-1, ""), "")</f>
        <v/>
      </c>
      <c r="CY10" s="117" t="str">
        <f t="shared" si="55"/>
        <v/>
      </c>
      <c r="CZ10" s="77">
        <v>62</v>
      </c>
      <c r="DA10" s="114">
        <f t="shared" si="158"/>
        <v>8.4700610664080109E-4</v>
      </c>
      <c r="DB10" s="115" t="str">
        <f t="shared" si="56"/>
        <v/>
      </c>
      <c r="DC10" s="115">
        <f t="shared" si="57"/>
        <v>62</v>
      </c>
      <c r="DD10" s="115" t="str">
        <f>IF(DC10&lt;&gt;"", IF(RANK(DC10, DC$5:DC$62)+COUNTIF(DC$5:DC10,DC10)-1&lt;=(DD$65-DB$63),RANK(DC10, DC$5:DC$62)+COUNTIF(DC$5:DC10,DC10)-1, ""), "")</f>
        <v/>
      </c>
      <c r="DE10" s="117" t="str">
        <f t="shared" si="58"/>
        <v/>
      </c>
      <c r="DF10" s="77">
        <v>62</v>
      </c>
      <c r="DG10" s="114">
        <f t="shared" si="159"/>
        <v>9.6758587324625057E-4</v>
      </c>
      <c r="DH10" s="115" t="str">
        <f t="shared" si="59"/>
        <v/>
      </c>
      <c r="DI10" s="115">
        <f t="shared" si="60"/>
        <v>62</v>
      </c>
      <c r="DJ10" s="115" t="str">
        <f>IF(DI10&lt;&gt;"", IF(RANK(DI10, DI$5:DI$62)+COUNTIF(DI$5:DI10,DI10)-1&lt;=(DJ$65-DH$63),RANK(DI10, DI$5:DI$62)+COUNTIF(DI$5:DI10,DI10)-1, ""), "")</f>
        <v/>
      </c>
      <c r="DK10" s="117" t="str">
        <f t="shared" si="61"/>
        <v/>
      </c>
      <c r="DL10" s="77">
        <v>85</v>
      </c>
      <c r="DM10" s="114">
        <f t="shared" si="160"/>
        <v>1.1638096281285941E-3</v>
      </c>
      <c r="DN10" s="115" t="str">
        <f t="shared" si="62"/>
        <v/>
      </c>
      <c r="DO10" s="115">
        <f t="shared" si="63"/>
        <v>85</v>
      </c>
      <c r="DP10" s="115" t="str">
        <f>IF(DO10&lt;&gt;"", IF(RANK(DO10, DO$5:DO$62)+COUNTIF(DO$5:DO10,DO10)-1&lt;=(DP$65-DN$63),RANK(DO10, DO$5:DO$62)+COUNTIF(DO$5:DO10,DO10)-1, ""), "")</f>
        <v/>
      </c>
      <c r="DQ10" s="117" t="str">
        <f t="shared" si="64"/>
        <v/>
      </c>
      <c r="DR10" s="77">
        <v>85</v>
      </c>
      <c r="DS10" s="114">
        <f t="shared" si="161"/>
        <v>1.296324538660973E-3</v>
      </c>
      <c r="DT10" s="115" t="str">
        <f t="shared" si="65"/>
        <v/>
      </c>
      <c r="DU10" s="115">
        <f t="shared" si="66"/>
        <v>85</v>
      </c>
      <c r="DV10" s="115" t="str">
        <f>IF(DU10&lt;&gt;"", IF(RANK(DU10, DU$5:DU$62)+COUNTIF(DU$5:DU10,DU10)-1&lt;=(DV$65-DT$63),RANK(DU10, DU$5:DU$62)+COUNTIF(DU$5:DU10,DU10)-1, ""), "")</f>
        <v/>
      </c>
      <c r="DW10" s="117" t="str">
        <f t="shared" si="67"/>
        <v/>
      </c>
      <c r="DX10" s="77">
        <v>79</v>
      </c>
      <c r="DY10" s="114">
        <f t="shared" si="162"/>
        <v>1.1216174006871682E-3</v>
      </c>
      <c r="DZ10" s="115" t="str">
        <f t="shared" si="68"/>
        <v/>
      </c>
      <c r="EA10" s="115">
        <f t="shared" si="69"/>
        <v>79</v>
      </c>
      <c r="EB10" s="115" t="str">
        <f>IF(EA10&lt;&gt;"", IF(RANK(EA10, EA$5:EA$62)+COUNTIF(EA$5:EA10,EA10)-1&lt;=(EB$65-DZ$63),RANK(EA10, EA$5:EA$62)+COUNTIF(EA$5:EA10,EA10)-1, ""), "")</f>
        <v/>
      </c>
      <c r="EC10" s="117" t="str">
        <f t="shared" si="70"/>
        <v/>
      </c>
      <c r="ED10" s="77">
        <v>76</v>
      </c>
      <c r="EE10" s="114">
        <f t="shared" si="163"/>
        <v>1.2608875985068437E-3</v>
      </c>
      <c r="EF10" s="115" t="str">
        <f t="shared" si="71"/>
        <v/>
      </c>
      <c r="EG10" s="116">
        <f t="shared" si="72"/>
        <v>76</v>
      </c>
      <c r="EH10" s="115" t="str">
        <f>IF(EG10&lt;&gt;"", IF(RANK(EG10, EG$5:EG$62)+COUNTIF(EG$5:EG10,EG10)-1&lt;=(EH$65-EF$63),RANK(EG10, EG$5:EG$62)+COUNTIF(EG$5:EG10,EG10)-1, ""), "")</f>
        <v/>
      </c>
      <c r="EI10" s="117" t="str">
        <f t="shared" si="73"/>
        <v/>
      </c>
      <c r="EJ10" s="77">
        <v>70</v>
      </c>
      <c r="EK10" s="114">
        <f t="shared" si="164"/>
        <v>1.0728791478274197E-3</v>
      </c>
      <c r="EL10" s="115" t="str">
        <f t="shared" si="74"/>
        <v/>
      </c>
      <c r="EM10" s="115">
        <f t="shared" si="75"/>
        <v>70</v>
      </c>
      <c r="EN10" s="115" t="str">
        <f>IF(EM10&lt;&gt;"", IF(RANK(EM10, EM$5:EM$62)+COUNTIF(EM$5:EM10,EM10)-1&lt;=(EN$65-EL$63),RANK(EM10, EM$5:EM$62)+COUNTIF(EM$5:EM10,EM10)-1, ""), "")</f>
        <v/>
      </c>
      <c r="EO10" s="117" t="str">
        <f t="shared" si="76"/>
        <v/>
      </c>
      <c r="EP10" s="77">
        <v>41</v>
      </c>
      <c r="EQ10" s="114">
        <f t="shared" si="165"/>
        <v>5.9199792078779045E-4</v>
      </c>
      <c r="ER10" s="115" t="str">
        <f t="shared" si="77"/>
        <v/>
      </c>
      <c r="ES10" s="115">
        <f t="shared" si="78"/>
        <v>41</v>
      </c>
      <c r="ET10" s="115" t="str">
        <f>IF(ES10&lt;&gt;"", IF(RANK(ES10, ES$5:ES$62)+COUNTIF(ES$5:ES10,ES10)-1&lt;=(ET$65-ER$63),RANK(ES10, ES$5:ES$62)+COUNTIF(ES$5:ES10,ES10)-1, ""), "")</f>
        <v/>
      </c>
      <c r="EU10" s="117" t="str">
        <f t="shared" si="79"/>
        <v/>
      </c>
      <c r="EV10" s="77">
        <v>103</v>
      </c>
      <c r="EW10" s="114">
        <f t="shared" si="166"/>
        <v>1.6560816785915267E-3</v>
      </c>
      <c r="EX10" s="115" t="str">
        <f t="shared" si="80"/>
        <v/>
      </c>
      <c r="EY10" s="115">
        <f t="shared" si="81"/>
        <v>103</v>
      </c>
      <c r="EZ10" s="115" t="str">
        <f>IF(EY10&lt;&gt;"", IF(RANK(EY10, EY$5:EY$62)+COUNTIF(EY$5:EY10,EY10)-1&lt;=(EZ$65-EX$63),RANK(EY10, EY$5:EY$62)+COUNTIF(EY$5:EY10,EY10)-1, ""), "")</f>
        <v/>
      </c>
      <c r="FA10" s="117" t="str">
        <f t="shared" si="82"/>
        <v/>
      </c>
      <c r="FB10" s="77">
        <v>81</v>
      </c>
      <c r="FC10" s="114">
        <f t="shared" si="167"/>
        <v>1.3459397484255828E-3</v>
      </c>
      <c r="FD10" s="115" t="str">
        <f t="shared" si="83"/>
        <v/>
      </c>
      <c r="FE10" s="115">
        <f t="shared" si="84"/>
        <v>81</v>
      </c>
      <c r="FF10" s="115" t="str">
        <f>IF(FE10&lt;&gt;"", IF(RANK(FE10, FE$5:FE$62)+COUNTIF(FE$5:FE10,FE10)-1&lt;=(FF$65-FD$63),RANK(FE10, FE$5:FE$62)+COUNTIF(FE$5:FE10,FE10)-1, ""), "")</f>
        <v/>
      </c>
      <c r="FG10" s="117" t="str">
        <f t="shared" si="85"/>
        <v/>
      </c>
      <c r="FH10" s="77">
        <v>46</v>
      </c>
      <c r="FI10" s="114">
        <f t="shared" si="168"/>
        <v>6.8674141200005976E-4</v>
      </c>
      <c r="FJ10" s="115" t="str">
        <f t="shared" si="86"/>
        <v/>
      </c>
      <c r="FK10" s="115">
        <f t="shared" si="87"/>
        <v>46</v>
      </c>
      <c r="FL10" s="115" t="str">
        <f>IF(FK10&lt;&gt;"", IF(RANK(FK10, FK$5:FK$62)+COUNTIF(FK$5:FK10,FK10)-1&lt;=(FL$65-FJ$63),RANK(FK10, FK$5:FK$62)+COUNTIF(FK$5:FK10,FK10)-1, ""), "")</f>
        <v/>
      </c>
      <c r="FM10" s="117" t="str">
        <f t="shared" si="88"/>
        <v/>
      </c>
      <c r="FN10" s="77"/>
      <c r="FO10" s="114">
        <f t="shared" si="169"/>
        <v>0</v>
      </c>
      <c r="FP10" s="115" t="str">
        <f t="shared" si="89"/>
        <v/>
      </c>
      <c r="FQ10" s="115" t="str">
        <f t="shared" si="90"/>
        <v/>
      </c>
      <c r="FR10" s="115" t="str">
        <f>IF(FQ10&lt;&gt;"", IF(RANK(FQ10, FQ$5:FQ$62)+COUNTIF(FQ$5:FQ10,FQ10)-1&lt;=(FR$65-FP$63),RANK(FQ10, FQ$5:FQ$62)+COUNTIF(FQ$5:FQ10,FQ10)-1, ""), "")</f>
        <v/>
      </c>
      <c r="FS10" s="117" t="str">
        <f t="shared" si="91"/>
        <v/>
      </c>
      <c r="FT10" s="77">
        <v>43</v>
      </c>
      <c r="FU10" s="114">
        <f t="shared" si="170"/>
        <v>7.5368516992971443E-4</v>
      </c>
      <c r="FV10" s="115" t="str">
        <f t="shared" si="92"/>
        <v/>
      </c>
      <c r="FW10" s="115">
        <f t="shared" si="93"/>
        <v>43</v>
      </c>
      <c r="FX10" s="115" t="str">
        <f>IF(FW10&lt;&gt;"", IF(RANK(FW10, FW$5:FW$62)+COUNTIF(FW$5:FW10,FW10)-1&lt;=(FX$65-FV$63),RANK(FW10, FW$5:FW$62)+COUNTIF(FW$5:FW10,FW10)-1, ""), "")</f>
        <v/>
      </c>
      <c r="FY10" s="117" t="str">
        <f t="shared" si="94"/>
        <v/>
      </c>
      <c r="FZ10" s="77">
        <v>56</v>
      </c>
      <c r="GA10" s="114">
        <f t="shared" si="171"/>
        <v>9.7772190795446614E-4</v>
      </c>
      <c r="GB10" s="115" t="str">
        <f t="shared" si="95"/>
        <v/>
      </c>
      <c r="GC10" s="115">
        <f t="shared" si="96"/>
        <v>56</v>
      </c>
      <c r="GD10" s="115" t="str">
        <f>IF(GC10&lt;&gt;"", IF(RANK(GC10, GC$5:GC$62)+COUNTIF(GC$5:GC10,GC10)-1&lt;=(GD$65-GB$63),RANK(GC10, GC$5:GC$62)+COUNTIF(GC$5:GC10,GC10)-1, ""), "")</f>
        <v/>
      </c>
      <c r="GE10" s="117" t="str">
        <f t="shared" si="97"/>
        <v/>
      </c>
      <c r="GF10" s="77">
        <v>59</v>
      </c>
      <c r="GG10" s="114">
        <f t="shared" si="172"/>
        <v>9.6265235197180569E-4</v>
      </c>
      <c r="GH10" s="115" t="str">
        <f t="shared" si="98"/>
        <v/>
      </c>
      <c r="GI10" s="115">
        <f t="shared" si="99"/>
        <v>59</v>
      </c>
      <c r="GJ10" s="115" t="str">
        <f>IF(GI10&lt;&gt;"", IF(RANK(GI10, GI$5:GI$62)+COUNTIF(GI$5:GI10,GI10)-1&lt;=(GJ$65-GH$63),RANK(GI10, GI$5:GI$62)+COUNTIF(GI$5:GI10,GI10)-1, ""), "")</f>
        <v/>
      </c>
      <c r="GK10" s="117" t="str">
        <f t="shared" si="100"/>
        <v/>
      </c>
      <c r="GL10" s="77">
        <v>43</v>
      </c>
      <c r="GM10" s="114">
        <f t="shared" si="173"/>
        <v>7.1384697113070035E-4</v>
      </c>
      <c r="GN10" s="115" t="str">
        <f t="shared" si="101"/>
        <v/>
      </c>
      <c r="GO10" s="115">
        <f t="shared" si="102"/>
        <v>43</v>
      </c>
      <c r="GP10" s="115" t="str">
        <f>IF(GO10&lt;&gt;"", IF(RANK(GO10, GO$5:GO$62)+COUNTIF(GO$5:GO10,GO10)-1&lt;=(GP$65-GN$63),RANK(GO10, GO$5:GO$62)+COUNTIF(GO$5:GO10,GO10)-1, ""), "")</f>
        <v/>
      </c>
      <c r="GQ10" s="117" t="str">
        <f t="shared" si="103"/>
        <v/>
      </c>
      <c r="GR10" s="77">
        <v>51</v>
      </c>
      <c r="GS10" s="114">
        <f t="shared" si="174"/>
        <v>1.0082239443302229E-3</v>
      </c>
      <c r="GT10" s="115" t="str">
        <f t="shared" si="104"/>
        <v/>
      </c>
      <c r="GU10" s="115">
        <f t="shared" si="105"/>
        <v>51</v>
      </c>
      <c r="GV10" s="115" t="str">
        <f>IF(GU10&lt;&gt;"", IF(RANK(GU10, GU$5:GU$62)+COUNTIF(GU$5:GU10,GU10)-1&lt;=(GV$65-GT$63),RANK(GU10, GU$5:GU$62)+COUNTIF(GU$5:GU10,GU10)-1, ""), "")</f>
        <v/>
      </c>
      <c r="GW10" s="117" t="str">
        <f t="shared" si="106"/>
        <v/>
      </c>
      <c r="GX10" s="77">
        <v>103</v>
      </c>
      <c r="GY10" s="114">
        <f t="shared" si="175"/>
        <v>1.6594702584262421E-3</v>
      </c>
      <c r="GZ10" s="115" t="str">
        <f t="shared" si="107"/>
        <v/>
      </c>
      <c r="HA10" s="115">
        <f t="shared" si="108"/>
        <v>103</v>
      </c>
      <c r="HB10" s="115" t="str">
        <f>IF(HA10&lt;&gt;"", IF(RANK(HA10, HA$5:HA$62)+COUNTIF(HA$5:HA10,HA10)-1&lt;=(HB$65-GZ$63),RANK(HA10, HA$5:HA$62)+COUNTIF(HA$5:HA10,HA10)-1, ""), "")</f>
        <v/>
      </c>
      <c r="HC10" s="117" t="str">
        <f t="shared" si="109"/>
        <v/>
      </c>
      <c r="HD10" s="77">
        <v>72</v>
      </c>
      <c r="HE10" s="114">
        <f t="shared" si="176"/>
        <v>1.3767783386874712E-3</v>
      </c>
      <c r="HF10" s="115" t="str">
        <f t="shared" si="110"/>
        <v/>
      </c>
      <c r="HG10" s="115">
        <f t="shared" si="111"/>
        <v>72</v>
      </c>
      <c r="HH10" s="115" t="str">
        <f>IF(HG10&lt;&gt;"", IF(RANK(HG10, HG$5:HG$62)+COUNTIF(HG$5:HG10,HG10)-1&lt;=(HH$65-HF$63),RANK(HG10, HG$5:HG$62)+COUNTIF(HG$5:HG10,HG10)-1, ""), "")</f>
        <v/>
      </c>
      <c r="HI10" s="117" t="str">
        <f t="shared" si="112"/>
        <v/>
      </c>
      <c r="HJ10" s="77"/>
      <c r="HK10" s="114">
        <f t="shared" si="177"/>
        <v>0</v>
      </c>
      <c r="HL10" s="115" t="str">
        <f t="shared" si="113"/>
        <v/>
      </c>
      <c r="HM10" s="115" t="str">
        <f t="shared" si="114"/>
        <v/>
      </c>
      <c r="HN10" s="115" t="str">
        <f>IF(HM10&lt;&gt;"", IF(RANK(HM10, HM$5:HM$62)+COUNTIF(HM$5:HM10,HM10)-1&lt;=(HN$65-HL$63),RANK(HM10, HM$5:HM$62)+COUNTIF(HM$5:HM10,HM10)-1, ""), "")</f>
        <v/>
      </c>
      <c r="HO10" s="117" t="str">
        <f t="shared" si="115"/>
        <v/>
      </c>
      <c r="HP10" s="77"/>
      <c r="HQ10" s="114">
        <f t="shared" si="178"/>
        <v>0</v>
      </c>
      <c r="HR10" s="115" t="str">
        <f t="shared" si="116"/>
        <v/>
      </c>
      <c r="HS10" s="115" t="str">
        <f t="shared" si="117"/>
        <v/>
      </c>
      <c r="HT10" s="115" t="str">
        <f>IF(HS10&lt;&gt;"", IF(RANK(HS10, HS$5:HS$62)+COUNTIF(HS$5:HS10,HS10)-1&lt;=(HT$65-HR$63),RANK(HS10, HS$5:HS$62)+COUNTIF(HS$5:HS10,HS10)-1, ""), "")</f>
        <v/>
      </c>
      <c r="HU10" s="117" t="str">
        <f t="shared" si="118"/>
        <v/>
      </c>
      <c r="HV10" s="77"/>
      <c r="HW10" s="114">
        <f t="shared" si="179"/>
        <v>0</v>
      </c>
      <c r="HX10" s="115" t="str">
        <f t="shared" si="119"/>
        <v/>
      </c>
      <c r="HY10" s="115" t="str">
        <f t="shared" si="120"/>
        <v/>
      </c>
      <c r="HZ10" s="115" t="str">
        <f>IF(HY10&lt;&gt;"", IF(RANK(HY10, HY$5:HY$62)+COUNTIF(HY$5:HY10,HY10)-1&lt;=(HZ$65-HX$63),RANK(HY10, HY$5:HY$62)+COUNTIF(HY$5:HY10,HY10)-1, ""), "")</f>
        <v/>
      </c>
      <c r="IA10" s="117" t="str">
        <f t="shared" si="121"/>
        <v/>
      </c>
      <c r="IB10" s="77"/>
      <c r="IC10" s="114">
        <f t="shared" si="180"/>
        <v>0</v>
      </c>
      <c r="ID10" s="115" t="str">
        <f t="shared" si="122"/>
        <v/>
      </c>
      <c r="IE10" s="115" t="str">
        <f t="shared" si="123"/>
        <v/>
      </c>
      <c r="IF10" s="115" t="str">
        <f>IF(IE10&lt;&gt;"", IF(RANK(IE10, IE$5:IE$62)+COUNTIF(IE$5:IE10,IE10)-1&lt;=(IF$65-ID$63),RANK(IE10, IE$5:IE$62)+COUNTIF(IE$5:IE10,IE10)-1, ""), "")</f>
        <v/>
      </c>
      <c r="IG10" s="117" t="str">
        <f t="shared" si="124"/>
        <v/>
      </c>
      <c r="IH10" s="77"/>
      <c r="II10" s="114">
        <f t="shared" si="181"/>
        <v>0</v>
      </c>
      <c r="IJ10" s="115" t="str">
        <f t="shared" si="125"/>
        <v/>
      </c>
      <c r="IK10" s="115" t="str">
        <f t="shared" si="126"/>
        <v/>
      </c>
      <c r="IL10" s="115" t="str">
        <f>IF(IK10&lt;&gt;"", IF(RANK(IK10, IK$5:IK$62)+COUNTIF(IK$5:IK10,IK10)-1&lt;=(IL$65-IJ$63),RANK(IK10, IK$5:IK$62)+COUNTIF(IK$5:IK10,IK10)-1, ""), "")</f>
        <v/>
      </c>
      <c r="IM10" s="117" t="str">
        <f t="shared" si="127"/>
        <v/>
      </c>
      <c r="IN10" s="104" t="str">
        <f t="shared" si="128"/>
        <v/>
      </c>
      <c r="IO10" s="41">
        <f t="shared" si="129"/>
        <v>2575</v>
      </c>
      <c r="IP10" s="42">
        <v>3369</v>
      </c>
      <c r="IQ10" s="43">
        <f t="shared" si="130"/>
        <v>5944</v>
      </c>
      <c r="IR10" s="43"/>
      <c r="IS10" s="98" t="str">
        <f t="shared" si="131"/>
        <v/>
      </c>
      <c r="IT10" s="77" t="str">
        <f t="shared" si="0"/>
        <v/>
      </c>
      <c r="IU10" s="77" t="str">
        <f t="shared" si="132"/>
        <v/>
      </c>
      <c r="IV10" s="77"/>
      <c r="IW10" s="99" t="str">
        <f t="shared" si="133"/>
        <v/>
      </c>
      <c r="IX10" s="77" t="str">
        <f t="shared" si="134"/>
        <v/>
      </c>
      <c r="IY10" s="98" t="str">
        <f t="shared" si="135"/>
        <v/>
      </c>
      <c r="IZ10" s="98" t="str">
        <f>IF(IY10&lt;&gt;"", IF(RANK(IY10, $IY$5:$IY$62)+COUNTIF(IY$5:IY10,IY10)-1&lt;=(400-$IU$63-$IX$63), RANK(IY10, $IY$5:$IY$62)+COUNTIF(IY$5:IY10,IY10)-1, ""), "")</f>
        <v/>
      </c>
      <c r="JA10" s="82" t="str">
        <f t="shared" si="136"/>
        <v/>
      </c>
      <c r="JB10" s="90" t="str">
        <f t="shared" si="137"/>
        <v/>
      </c>
      <c r="JD10" s="106">
        <f t="shared" si="1"/>
        <v>1.8621859581905418E-4</v>
      </c>
      <c r="JE10" s="56">
        <f t="shared" si="2"/>
        <v>0</v>
      </c>
      <c r="JF10" s="64">
        <f t="shared" si="138"/>
        <v>-1.8621859581905418E-4</v>
      </c>
      <c r="JH10" s="108" t="str">
        <f t="shared" si="3"/>
        <v/>
      </c>
      <c r="JI10" s="56" t="str">
        <f t="shared" si="139"/>
        <v/>
      </c>
      <c r="JJ10" s="56" t="str">
        <f t="shared" si="4"/>
        <v/>
      </c>
      <c r="JK10" s="107" t="str">
        <f t="shared" si="140"/>
        <v/>
      </c>
    </row>
    <row r="11" spans="1:271" ht="15" customHeight="1" x14ac:dyDescent="0.2">
      <c r="A11" s="100" t="s">
        <v>203</v>
      </c>
      <c r="B11" s="77">
        <v>161</v>
      </c>
      <c r="C11" s="114">
        <f t="shared" si="141"/>
        <v>2.3302938196555216E-3</v>
      </c>
      <c r="D11" s="115" t="str">
        <f t="shared" si="5"/>
        <v/>
      </c>
      <c r="E11" s="115">
        <f t="shared" si="6"/>
        <v>161</v>
      </c>
      <c r="F11" s="115" t="str">
        <f>IF(E11&lt;&gt;"", IF(RANK(E11, E$5:E$62)+COUNTIF(E$5:E11,E11)-1&lt;=(F$65-D$63),RANK(E11, E$5:E$62)+COUNTIF(E$5:E11,E11)-1, ""), "")</f>
        <v/>
      </c>
      <c r="G11" s="117" t="str">
        <f t="shared" si="7"/>
        <v/>
      </c>
      <c r="H11" s="77">
        <v>25</v>
      </c>
      <c r="I11" s="114">
        <f t="shared" si="142"/>
        <v>4.0811662340630459E-4</v>
      </c>
      <c r="J11" s="115" t="str">
        <f t="shared" si="8"/>
        <v/>
      </c>
      <c r="K11" s="115">
        <f t="shared" si="9"/>
        <v>25</v>
      </c>
      <c r="L11" s="115" t="str">
        <f>IF(K11&lt;&gt;"", IF(RANK(K11, K$5:K$62)+COUNTIF(K$5:K11,K11)-1&lt;=(L$65-J$63),RANK(K11, K$5:K$62)+COUNTIF(K$5:K11,K11)-1, ""), "")</f>
        <v/>
      </c>
      <c r="M11" s="117" t="str">
        <f t="shared" si="10"/>
        <v/>
      </c>
      <c r="N11" s="77">
        <v>25</v>
      </c>
      <c r="O11" s="114">
        <f t="shared" si="143"/>
        <v>4.2859591976684384E-4</v>
      </c>
      <c r="P11" s="115" t="str">
        <f t="shared" si="11"/>
        <v/>
      </c>
      <c r="Q11" s="115">
        <f t="shared" si="12"/>
        <v>25</v>
      </c>
      <c r="R11" s="115" t="str">
        <f>IF(Q11&lt;&gt;"", IF(RANK(Q11, Q$5:Q$62)+COUNTIF(Q$5:Q11,Q11)-1&lt;=(R$65-P$63),RANK(Q11, Q$5:Q$62)+COUNTIF(Q$5:Q11,Q11)-1, ""), "")</f>
        <v/>
      </c>
      <c r="S11" s="117" t="str">
        <f t="shared" si="13"/>
        <v/>
      </c>
      <c r="T11" s="77">
        <v>40</v>
      </c>
      <c r="U11" s="114">
        <f t="shared" si="144"/>
        <v>7.0023107625516424E-4</v>
      </c>
      <c r="V11" s="115" t="str">
        <f t="shared" si="14"/>
        <v/>
      </c>
      <c r="W11" s="115">
        <f t="shared" si="15"/>
        <v>40</v>
      </c>
      <c r="X11" s="115" t="str">
        <f>IF(W11&lt;&gt;"", IF(RANK(W11, W$5:W$62)+COUNTIF(W$5:W11,W11)-1&lt;=(X$65-V$63),RANK(W11, W$5:W$62)+COUNTIF(W$5:W11,W11)-1, ""), "")</f>
        <v/>
      </c>
      <c r="Y11" s="117" t="str">
        <f t="shared" si="16"/>
        <v/>
      </c>
      <c r="Z11" s="77">
        <v>70</v>
      </c>
      <c r="AA11" s="114">
        <f t="shared" si="145"/>
        <v>1.2639942217407005E-3</v>
      </c>
      <c r="AB11" s="115" t="str">
        <f t="shared" si="17"/>
        <v/>
      </c>
      <c r="AC11" s="115">
        <f t="shared" si="18"/>
        <v>70</v>
      </c>
      <c r="AD11" s="115" t="str">
        <f>IF(AC11&lt;&gt;"", IF(RANK(AC11, AC$5:AC$62)+COUNTIF(AC$5:AC11,AC11)-1&lt;=(AD$65-AB$63),RANK(AC11, AC$5:AC$62)+COUNTIF(AC$5:AC11,AC11)-1, ""), "")</f>
        <v/>
      </c>
      <c r="AE11" s="117" t="str">
        <f t="shared" si="19"/>
        <v/>
      </c>
      <c r="AF11" s="77">
        <v>111</v>
      </c>
      <c r="AG11" s="114">
        <f t="shared" si="146"/>
        <v>1.4999594605551202E-3</v>
      </c>
      <c r="AH11" s="115" t="str">
        <f t="shared" si="20"/>
        <v/>
      </c>
      <c r="AI11" s="115">
        <f t="shared" si="21"/>
        <v>111</v>
      </c>
      <c r="AJ11" s="115" t="str">
        <f>IF(AI11&lt;&gt;"", IF(RANK(AI11, AI$5:AI$62)+COUNTIF(AI$5:AI11,AI11)-1&lt;=(AJ$65-AH$63),RANK(AI11, AI$5:AI$62)+COUNTIF(AI$5:AI11,AI11)-1, ""), "")</f>
        <v/>
      </c>
      <c r="AK11" s="117" t="str">
        <f t="shared" si="22"/>
        <v/>
      </c>
      <c r="AL11" s="77">
        <v>74</v>
      </c>
      <c r="AM11" s="114">
        <f t="shared" si="147"/>
        <v>1.1645107481194725E-3</v>
      </c>
      <c r="AN11" s="115" t="str">
        <f t="shared" si="23"/>
        <v/>
      </c>
      <c r="AO11" s="115">
        <f t="shared" si="24"/>
        <v>74</v>
      </c>
      <c r="AP11" s="115" t="str">
        <f>IF(AO11&lt;&gt;"", IF(RANK(AO11, AO$5:AO$62)+COUNTIF(AO$5:AO11,AO11)-1&lt;=(AP$65-AN$63),RANK(AO11, AO$5:AO$62)+COUNTIF(AO$5:AO11,AO11)-1, ""), "")</f>
        <v/>
      </c>
      <c r="AQ11" s="117" t="str">
        <f t="shared" si="25"/>
        <v/>
      </c>
      <c r="AR11" s="77">
        <v>191</v>
      </c>
      <c r="AS11" s="114">
        <f t="shared" si="148"/>
        <v>2.4606743020574328E-3</v>
      </c>
      <c r="AT11" s="115" t="str">
        <f t="shared" si="26"/>
        <v/>
      </c>
      <c r="AU11" s="115">
        <f t="shared" si="27"/>
        <v>191</v>
      </c>
      <c r="AV11" s="115" t="str">
        <f>IF(AU11&lt;&gt;"", IF(RANK(AU11, AU$5:AU$62)+COUNTIF(AU$5:AU11,AU11)-1&lt;=(AV$65-AT$63),RANK(AU11, AU$5:AU$62)+COUNTIF(AU$5:AU11,AU11)-1, ""), "")</f>
        <v/>
      </c>
      <c r="AW11" s="117" t="str">
        <f t="shared" si="28"/>
        <v/>
      </c>
      <c r="AX11" s="77">
        <v>123</v>
      </c>
      <c r="AY11" s="114">
        <f t="shared" si="149"/>
        <v>1.6897461259479064E-3</v>
      </c>
      <c r="AZ11" s="115" t="str">
        <f t="shared" si="29"/>
        <v/>
      </c>
      <c r="BA11" s="115">
        <f t="shared" si="30"/>
        <v>123</v>
      </c>
      <c r="BB11" s="115" t="str">
        <f>IF(BA11&lt;&gt;"", IF(RANK(BA11, BA$5:BA$62)+COUNTIF(BA$5:BA11,BA11)-1&lt;=(BB$65-AZ$63),RANK(BA11, BA$5:BA$62)+COUNTIF(BA$5:BA11,BA11)-1, ""), "")</f>
        <v/>
      </c>
      <c r="BC11" s="117" t="str">
        <f t="shared" si="31"/>
        <v/>
      </c>
      <c r="BD11" s="77">
        <v>49</v>
      </c>
      <c r="BE11" s="114">
        <f t="shared" si="150"/>
        <v>6.963986242574117E-4</v>
      </c>
      <c r="BF11" s="115" t="str">
        <f t="shared" si="32"/>
        <v/>
      </c>
      <c r="BG11" s="115">
        <f t="shared" si="33"/>
        <v>49</v>
      </c>
      <c r="BH11" s="115" t="str">
        <f>IF(BG11&lt;&gt;"", IF(RANK(BG11, BG$5:BG$62)+COUNTIF(BG$5:BG11,BG11)-1&lt;=(BH$65-BF$63),RANK(BG11, BG$5:BG$62)+COUNTIF(BG$5:BG11,BG11)-1, ""), "")</f>
        <v/>
      </c>
      <c r="BI11" s="117" t="str">
        <f t="shared" si="34"/>
        <v/>
      </c>
      <c r="BJ11" s="77">
        <v>401</v>
      </c>
      <c r="BK11" s="114">
        <f t="shared" si="151"/>
        <v>5.6225462703309026E-3</v>
      </c>
      <c r="BL11" s="115" t="str">
        <f t="shared" si="35"/>
        <v/>
      </c>
      <c r="BM11" s="115">
        <f t="shared" si="36"/>
        <v>401</v>
      </c>
      <c r="BN11" s="115" t="str">
        <f>IF(BM11&lt;&gt;"", IF(RANK(BM11, BM$5:BM$62)+COUNTIF(BM$5:BM11,BM11)-1&lt;=(BN$65-BL$63),RANK(BM11, BM$5:BM$62)+COUNTIF(BM$5:BM11,BM11)-1, ""), "")</f>
        <v/>
      </c>
      <c r="BO11" s="117" t="str">
        <f t="shared" si="37"/>
        <v/>
      </c>
      <c r="BP11" s="77">
        <v>207</v>
      </c>
      <c r="BQ11" s="114">
        <f t="shared" si="152"/>
        <v>2.8833697817275145E-3</v>
      </c>
      <c r="BR11" s="115" t="str">
        <f t="shared" si="38"/>
        <v/>
      </c>
      <c r="BS11" s="115">
        <f t="shared" si="39"/>
        <v>207</v>
      </c>
      <c r="BT11" s="115" t="str">
        <f>IF(BS11&lt;&gt;"", IF(RANK(BS11, BS$5:BS$62)+COUNTIF(BS$5:BS11,BS11)-1&lt;=(BT$65-BR$63),RANK(BS11, BS$5:BS$62)+COUNTIF(BS$5:BS11,BS11)-1, ""), "")</f>
        <v/>
      </c>
      <c r="BU11" s="117" t="str">
        <f t="shared" si="40"/>
        <v/>
      </c>
      <c r="BV11" s="77">
        <v>108</v>
      </c>
      <c r="BW11" s="114">
        <f t="shared" si="153"/>
        <v>1.5632915973076646E-3</v>
      </c>
      <c r="BX11" s="115" t="str">
        <f t="shared" si="41"/>
        <v/>
      </c>
      <c r="BY11" s="115">
        <f t="shared" si="42"/>
        <v>108</v>
      </c>
      <c r="BZ11" s="115" t="str">
        <f>IF(BY11&lt;&gt;"", IF(RANK(BY11, BY$5:BY$62)+COUNTIF(BY$5:BY11,BY11)-1&lt;=(BZ$65-BX$63),RANK(BY11, BY$5:BY$62)+COUNTIF(BY$5:BY11,BY11)-1, ""), "")</f>
        <v/>
      </c>
      <c r="CA11" s="117" t="str">
        <f t="shared" si="43"/>
        <v/>
      </c>
      <c r="CB11" s="77">
        <v>77</v>
      </c>
      <c r="CC11" s="114">
        <f t="shared" si="154"/>
        <v>1.0637416074931617E-3</v>
      </c>
      <c r="CD11" s="115" t="str">
        <f t="shared" si="44"/>
        <v/>
      </c>
      <c r="CE11" s="115">
        <f t="shared" si="45"/>
        <v>77</v>
      </c>
      <c r="CF11" s="115" t="str">
        <f>IF(CE11&lt;&gt;"", IF(RANK(CE11, CE$5:CE$62)+COUNTIF(CE$5:CE11,CE11)-1&lt;=(CF$65-CD$63),RANK(CE11, CE$5:CE$62)+COUNTIF(CE$5:CE11,CE11)-1, ""), "")</f>
        <v/>
      </c>
      <c r="CG11" s="117" t="str">
        <f t="shared" si="46"/>
        <v/>
      </c>
      <c r="CH11" s="77">
        <v>179</v>
      </c>
      <c r="CI11" s="114">
        <f t="shared" si="155"/>
        <v>2.6796407185628742E-3</v>
      </c>
      <c r="CJ11" s="115" t="str">
        <f t="shared" si="47"/>
        <v/>
      </c>
      <c r="CK11" s="115">
        <f t="shared" si="48"/>
        <v>179</v>
      </c>
      <c r="CL11" s="115" t="str">
        <f>IF(CK11&lt;&gt;"", IF(RANK(CK11, CK$5:CK$62)+COUNTIF(CK$5:CK11,CK11)-1&lt;=(CL$65-CJ$63),RANK(CK11, CK$5:CK$62)+COUNTIF(CK$5:CK11,CK11)-1, ""), "")</f>
        <v/>
      </c>
      <c r="CM11" s="117" t="str">
        <f t="shared" si="49"/>
        <v/>
      </c>
      <c r="CN11" s="77">
        <v>125</v>
      </c>
      <c r="CO11" s="114">
        <f t="shared" si="156"/>
        <v>1.7305589013027647E-3</v>
      </c>
      <c r="CP11" s="115" t="str">
        <f t="shared" si="50"/>
        <v/>
      </c>
      <c r="CQ11" s="115">
        <f t="shared" si="51"/>
        <v>125</v>
      </c>
      <c r="CR11" s="115" t="str">
        <f>IF(CQ11&lt;&gt;"", IF(RANK(CQ11, CQ$5:CQ$62)+COUNTIF(CQ$5:CQ11,CQ11)-1&lt;=(CR$65-CP$63),RANK(CQ11, CQ$5:CQ$62)+COUNTIF(CQ$5:CQ11,CQ11)-1, ""), "")</f>
        <v/>
      </c>
      <c r="CS11" s="117" t="str">
        <f t="shared" si="52"/>
        <v/>
      </c>
      <c r="CT11" s="77">
        <v>194</v>
      </c>
      <c r="CU11" s="114">
        <f t="shared" si="157"/>
        <v>2.6783002457409504E-3</v>
      </c>
      <c r="CV11" s="115" t="str">
        <f t="shared" si="53"/>
        <v/>
      </c>
      <c r="CW11" s="115">
        <f t="shared" si="54"/>
        <v>194</v>
      </c>
      <c r="CX11" s="115" t="str">
        <f>IF(CW11&lt;&gt;"", IF(RANK(CW11, CW$5:CW$62)+COUNTIF(CW$5:CW11,CW11)-1&lt;=(CX$65-CV$63),RANK(CW11, CW$5:CW$62)+COUNTIF(CW$5:CW11,CW11)-1, ""), "")</f>
        <v/>
      </c>
      <c r="CY11" s="117" t="str">
        <f t="shared" si="55"/>
        <v/>
      </c>
      <c r="CZ11" s="77">
        <v>118</v>
      </c>
      <c r="DA11" s="114">
        <f t="shared" si="158"/>
        <v>1.6120438803808796E-3</v>
      </c>
      <c r="DB11" s="115" t="str">
        <f t="shared" si="56"/>
        <v/>
      </c>
      <c r="DC11" s="115">
        <f t="shared" si="57"/>
        <v>118</v>
      </c>
      <c r="DD11" s="115" t="str">
        <f>IF(DC11&lt;&gt;"", IF(RANK(DC11, DC$5:DC$62)+COUNTIF(DC$5:DC11,DC11)-1&lt;=(DD$65-DB$63),RANK(DC11, DC$5:DC$62)+COUNTIF(DC$5:DC11,DC11)-1, ""), "")</f>
        <v/>
      </c>
      <c r="DE11" s="117" t="str">
        <f t="shared" si="58"/>
        <v/>
      </c>
      <c r="DF11" s="77">
        <v>49</v>
      </c>
      <c r="DG11" s="114">
        <f t="shared" si="159"/>
        <v>7.6470496433977866E-4</v>
      </c>
      <c r="DH11" s="115" t="str">
        <f t="shared" si="59"/>
        <v/>
      </c>
      <c r="DI11" s="115">
        <f t="shared" si="60"/>
        <v>49</v>
      </c>
      <c r="DJ11" s="115" t="str">
        <f>IF(DI11&lt;&gt;"", IF(RANK(DI11, DI$5:DI$62)+COUNTIF(DI$5:DI11,DI11)-1&lt;=(DJ$65-DH$63),RANK(DI11, DI$5:DI$62)+COUNTIF(DI$5:DI11,DI11)-1, ""), "")</f>
        <v/>
      </c>
      <c r="DK11" s="117" t="str">
        <f t="shared" si="61"/>
        <v/>
      </c>
      <c r="DL11" s="77">
        <v>38</v>
      </c>
      <c r="DM11" s="114">
        <f t="shared" si="160"/>
        <v>5.2029136316337154E-4</v>
      </c>
      <c r="DN11" s="115" t="str">
        <f t="shared" si="62"/>
        <v/>
      </c>
      <c r="DO11" s="115">
        <f t="shared" si="63"/>
        <v>38</v>
      </c>
      <c r="DP11" s="115" t="str">
        <f>IF(DO11&lt;&gt;"", IF(RANK(DO11, DO$5:DO$62)+COUNTIF(DO$5:DO11,DO11)-1&lt;=(DP$65-DN$63),RANK(DO11, DO$5:DO$62)+COUNTIF(DO$5:DO11,DO11)-1, ""), "")</f>
        <v/>
      </c>
      <c r="DQ11" s="117" t="str">
        <f t="shared" si="64"/>
        <v/>
      </c>
      <c r="DR11" s="77">
        <v>78</v>
      </c>
      <c r="DS11" s="114">
        <f t="shared" si="161"/>
        <v>1.1895684001830104E-3</v>
      </c>
      <c r="DT11" s="115" t="str">
        <f t="shared" si="65"/>
        <v/>
      </c>
      <c r="DU11" s="115">
        <f t="shared" si="66"/>
        <v>78</v>
      </c>
      <c r="DV11" s="115" t="str">
        <f>IF(DU11&lt;&gt;"", IF(RANK(DU11, DU$5:DU$62)+COUNTIF(DU$5:DU11,DU11)-1&lt;=(DV$65-DT$63),RANK(DU11, DU$5:DU$62)+COUNTIF(DU$5:DU11,DU11)-1, ""), "")</f>
        <v/>
      </c>
      <c r="DW11" s="117" t="str">
        <f t="shared" si="67"/>
        <v/>
      </c>
      <c r="DX11" s="77">
        <v>33</v>
      </c>
      <c r="DY11" s="114">
        <f t="shared" si="162"/>
        <v>4.6852372433767782E-4</v>
      </c>
      <c r="DZ11" s="115" t="str">
        <f t="shared" si="68"/>
        <v/>
      </c>
      <c r="EA11" s="115">
        <f t="shared" si="69"/>
        <v>33</v>
      </c>
      <c r="EB11" s="115" t="str">
        <f>IF(EA11&lt;&gt;"", IF(RANK(EA11, EA$5:EA$62)+COUNTIF(EA$5:EA11,EA11)-1&lt;=(EB$65-DZ$63),RANK(EA11, EA$5:EA$62)+COUNTIF(EA$5:EA11,EA11)-1, ""), "")</f>
        <v/>
      </c>
      <c r="EC11" s="117" t="str">
        <f t="shared" si="70"/>
        <v/>
      </c>
      <c r="ED11" s="77">
        <v>41</v>
      </c>
      <c r="EE11" s="114">
        <f t="shared" si="163"/>
        <v>6.8021567814184982E-4</v>
      </c>
      <c r="EF11" s="115" t="str">
        <f t="shared" si="71"/>
        <v/>
      </c>
      <c r="EG11" s="116">
        <f t="shared" si="72"/>
        <v>41</v>
      </c>
      <c r="EH11" s="115" t="str">
        <f>IF(EG11&lt;&gt;"", IF(RANK(EG11, EG$5:EG$62)+COUNTIF(EG$5:EG11,EG11)-1&lt;=(EH$65-EF$63),RANK(EG11, EG$5:EG$62)+COUNTIF(EG$5:EG11,EG11)-1, ""), "")</f>
        <v/>
      </c>
      <c r="EI11" s="117" t="str">
        <f t="shared" si="73"/>
        <v/>
      </c>
      <c r="EJ11" s="77">
        <v>120</v>
      </c>
      <c r="EK11" s="114">
        <f t="shared" si="164"/>
        <v>1.8392213962755766E-3</v>
      </c>
      <c r="EL11" s="115" t="str">
        <f t="shared" si="74"/>
        <v/>
      </c>
      <c r="EM11" s="115">
        <f t="shared" si="75"/>
        <v>120</v>
      </c>
      <c r="EN11" s="115" t="str">
        <f>IF(EM11&lt;&gt;"", IF(RANK(EM11, EM$5:EM$62)+COUNTIF(EM$5:EM11,EM11)-1&lt;=(EN$65-EL$63),RANK(EM11, EM$5:EM$62)+COUNTIF(EM$5:EM11,EM11)-1, ""), "")</f>
        <v/>
      </c>
      <c r="EO11" s="117" t="str">
        <f t="shared" si="76"/>
        <v/>
      </c>
      <c r="EP11" s="77">
        <v>44</v>
      </c>
      <c r="EQ11" s="114">
        <f t="shared" si="165"/>
        <v>6.3531484182104332E-4</v>
      </c>
      <c r="ER11" s="115" t="str">
        <f t="shared" si="77"/>
        <v/>
      </c>
      <c r="ES11" s="115">
        <f t="shared" si="78"/>
        <v>44</v>
      </c>
      <c r="ET11" s="115" t="str">
        <f>IF(ES11&lt;&gt;"", IF(RANK(ES11, ES$5:ES$62)+COUNTIF(ES$5:ES11,ES11)-1&lt;=(ET$65-ER$63),RANK(ES11, ES$5:ES$62)+COUNTIF(ES$5:ES11,ES11)-1, ""), "")</f>
        <v/>
      </c>
      <c r="EU11" s="117" t="str">
        <f t="shared" si="79"/>
        <v/>
      </c>
      <c r="EV11" s="77">
        <v>144</v>
      </c>
      <c r="EW11" s="114">
        <f t="shared" si="166"/>
        <v>2.3152986574483479E-3</v>
      </c>
      <c r="EX11" s="115" t="str">
        <f t="shared" si="80"/>
        <v/>
      </c>
      <c r="EY11" s="115">
        <f t="shared" si="81"/>
        <v>144</v>
      </c>
      <c r="EZ11" s="115" t="str">
        <f>IF(EY11&lt;&gt;"", IF(RANK(EY11, EY$5:EY$62)+COUNTIF(EY$5:EY11,EY11)-1&lt;=(EZ$65-EX$63),RANK(EY11, EY$5:EY$62)+COUNTIF(EY$5:EY11,EY11)-1, ""), "")</f>
        <v/>
      </c>
      <c r="FA11" s="117" t="str">
        <f t="shared" si="82"/>
        <v/>
      </c>
      <c r="FB11" s="77">
        <v>49</v>
      </c>
      <c r="FC11" s="114">
        <f t="shared" si="167"/>
        <v>8.1421046509695747E-4</v>
      </c>
      <c r="FD11" s="115" t="str">
        <f t="shared" si="83"/>
        <v/>
      </c>
      <c r="FE11" s="115">
        <f t="shared" si="84"/>
        <v>49</v>
      </c>
      <c r="FF11" s="115" t="str">
        <f>IF(FE11&lt;&gt;"", IF(RANK(FE11, FE$5:FE$62)+COUNTIF(FE$5:FE11,FE11)-1&lt;=(FF$65-FD$63),RANK(FE11, FE$5:FE$62)+COUNTIF(FE$5:FE11,FE11)-1, ""), "")</f>
        <v/>
      </c>
      <c r="FG11" s="117" t="str">
        <f t="shared" si="85"/>
        <v/>
      </c>
      <c r="FH11" s="77">
        <v>70</v>
      </c>
      <c r="FI11" s="114">
        <f t="shared" si="168"/>
        <v>1.0450412791305256E-3</v>
      </c>
      <c r="FJ11" s="115" t="str">
        <f t="shared" si="86"/>
        <v/>
      </c>
      <c r="FK11" s="115">
        <f t="shared" si="87"/>
        <v>70</v>
      </c>
      <c r="FL11" s="115" t="str">
        <f>IF(FK11&lt;&gt;"", IF(RANK(FK11, FK$5:FK$62)+COUNTIF(FK$5:FK11,FK11)-1&lt;=(FL$65-FJ$63),RANK(FK11, FK$5:FK$62)+COUNTIF(FK$5:FK11,FK11)-1, ""), "")</f>
        <v/>
      </c>
      <c r="FM11" s="117" t="str">
        <f t="shared" si="88"/>
        <v/>
      </c>
      <c r="FN11" s="77">
        <v>397</v>
      </c>
      <c r="FO11" s="114">
        <f t="shared" si="169"/>
        <v>6.0261080752884028E-3</v>
      </c>
      <c r="FP11" s="115" t="str">
        <f t="shared" si="89"/>
        <v/>
      </c>
      <c r="FQ11" s="115">
        <f t="shared" si="90"/>
        <v>397</v>
      </c>
      <c r="FR11" s="115" t="str">
        <f>IF(FQ11&lt;&gt;"", IF(RANK(FQ11, FQ$5:FQ$62)+COUNTIF(FQ$5:FQ11,FQ11)-1&lt;=(FR$65-FP$63),RANK(FQ11, FQ$5:FQ$62)+COUNTIF(FQ$5:FQ11,FQ11)-1, ""), "")</f>
        <v/>
      </c>
      <c r="FS11" s="117" t="str">
        <f t="shared" si="91"/>
        <v/>
      </c>
      <c r="FT11" s="77">
        <v>47</v>
      </c>
      <c r="FU11" s="114">
        <f t="shared" si="170"/>
        <v>8.2379541829526929E-4</v>
      </c>
      <c r="FV11" s="115" t="str">
        <f t="shared" si="92"/>
        <v/>
      </c>
      <c r="FW11" s="115">
        <f t="shared" si="93"/>
        <v>47</v>
      </c>
      <c r="FX11" s="115" t="str">
        <f>IF(FW11&lt;&gt;"", IF(RANK(FW11, FW$5:FW$62)+COUNTIF(FW$5:FW11,FW11)-1&lt;=(FX$65-FV$63),RANK(FW11, FW$5:FW$62)+COUNTIF(FW$5:FW11,FW11)-1, ""), "")</f>
        <v/>
      </c>
      <c r="FY11" s="117" t="str">
        <f t="shared" si="94"/>
        <v/>
      </c>
      <c r="FZ11" s="77">
        <v>52</v>
      </c>
      <c r="GA11" s="114">
        <f t="shared" si="171"/>
        <v>9.0788462881486137E-4</v>
      </c>
      <c r="GB11" s="115" t="str">
        <f t="shared" si="95"/>
        <v/>
      </c>
      <c r="GC11" s="115">
        <f t="shared" si="96"/>
        <v>52</v>
      </c>
      <c r="GD11" s="115" t="str">
        <f>IF(GC11&lt;&gt;"", IF(RANK(GC11, GC$5:GC$62)+COUNTIF(GC$5:GC11,GC11)-1&lt;=(GD$65-GB$63),RANK(GC11, GC$5:GC$62)+COUNTIF(GC$5:GC11,GC11)-1, ""), "")</f>
        <v/>
      </c>
      <c r="GE11" s="117" t="str">
        <f t="shared" si="97"/>
        <v/>
      </c>
      <c r="GF11" s="77">
        <v>70</v>
      </c>
      <c r="GG11" s="114">
        <f t="shared" si="172"/>
        <v>1.1421299091190916E-3</v>
      </c>
      <c r="GH11" s="115" t="str">
        <f t="shared" si="98"/>
        <v/>
      </c>
      <c r="GI11" s="115">
        <f t="shared" si="99"/>
        <v>70</v>
      </c>
      <c r="GJ11" s="115" t="str">
        <f>IF(GI11&lt;&gt;"", IF(RANK(GI11, GI$5:GI$62)+COUNTIF(GI$5:GI11,GI11)-1&lt;=(GJ$65-GH$63),RANK(GI11, GI$5:GI$62)+COUNTIF(GI$5:GI11,GI11)-1, ""), "")</f>
        <v/>
      </c>
      <c r="GK11" s="117" t="str">
        <f t="shared" si="100"/>
        <v/>
      </c>
      <c r="GL11" s="77">
        <v>87</v>
      </c>
      <c r="GM11" s="114">
        <f t="shared" si="173"/>
        <v>1.4442950346132775E-3</v>
      </c>
      <c r="GN11" s="115" t="str">
        <f t="shared" si="101"/>
        <v/>
      </c>
      <c r="GO11" s="115">
        <f t="shared" si="102"/>
        <v>87</v>
      </c>
      <c r="GP11" s="115" t="str">
        <f>IF(GO11&lt;&gt;"", IF(RANK(GO11, GO$5:GO$62)+COUNTIF(GO$5:GO11,GO11)-1&lt;=(GP$65-GN$63),RANK(GO11, GO$5:GO$62)+COUNTIF(GO$5:GO11,GO11)-1, ""), "")</f>
        <v/>
      </c>
      <c r="GQ11" s="117" t="str">
        <f t="shared" si="103"/>
        <v/>
      </c>
      <c r="GR11" s="77">
        <v>97</v>
      </c>
      <c r="GS11" s="114">
        <f t="shared" si="174"/>
        <v>1.9176024039221889E-3</v>
      </c>
      <c r="GT11" s="115" t="str">
        <f t="shared" si="104"/>
        <v/>
      </c>
      <c r="GU11" s="115">
        <f t="shared" si="105"/>
        <v>97</v>
      </c>
      <c r="GV11" s="115" t="str">
        <f>IF(GU11&lt;&gt;"", IF(RANK(GU11, GU$5:GU$62)+COUNTIF(GU$5:GU11,GU11)-1&lt;=(GV$65-GT$63),RANK(GU11, GU$5:GU$62)+COUNTIF(GU$5:GU11,GU11)-1, ""), "")</f>
        <v/>
      </c>
      <c r="GW11" s="117" t="str">
        <f t="shared" si="106"/>
        <v/>
      </c>
      <c r="GX11" s="77">
        <v>158</v>
      </c>
      <c r="GY11" s="114">
        <f t="shared" si="175"/>
        <v>2.545595153702391E-3</v>
      </c>
      <c r="GZ11" s="115" t="str">
        <f t="shared" si="107"/>
        <v/>
      </c>
      <c r="HA11" s="115">
        <f t="shared" si="108"/>
        <v>158</v>
      </c>
      <c r="HB11" s="115" t="str">
        <f>IF(HA11&lt;&gt;"", IF(RANK(HA11, HA$5:HA$62)+COUNTIF(HA$5:HA11,HA11)-1&lt;=(HB$65-GZ$63),RANK(HA11, HA$5:HA$62)+COUNTIF(HA$5:HA11,HA11)-1, ""), "")</f>
        <v/>
      </c>
      <c r="HC11" s="117" t="str">
        <f t="shared" si="109"/>
        <v/>
      </c>
      <c r="HD11" s="77">
        <v>218</v>
      </c>
      <c r="HE11" s="114">
        <f t="shared" si="176"/>
        <v>4.168578858803733E-3</v>
      </c>
      <c r="HF11" s="115" t="str">
        <f t="shared" si="110"/>
        <v/>
      </c>
      <c r="HG11" s="115">
        <f t="shared" si="111"/>
        <v>218</v>
      </c>
      <c r="HH11" s="115" t="str">
        <f>IF(HG11&lt;&gt;"", IF(RANK(HG11, HG$5:HG$62)+COUNTIF(HG$5:HG11,HG11)-1&lt;=(HH$65-HF$63),RANK(HG11, HG$5:HG$62)+COUNTIF(HG$5:HG11,HG11)-1, ""), "")</f>
        <v/>
      </c>
      <c r="HI11" s="117" t="str">
        <f t="shared" si="112"/>
        <v/>
      </c>
      <c r="HJ11" s="77">
        <v>5275</v>
      </c>
      <c r="HK11" s="114">
        <f t="shared" si="177"/>
        <v>7.2339550191991217E-2</v>
      </c>
      <c r="HL11" s="115" t="str">
        <f t="shared" si="113"/>
        <v/>
      </c>
      <c r="HM11" s="115">
        <f t="shared" si="114"/>
        <v>5275</v>
      </c>
      <c r="HN11" s="115" t="str">
        <f>IF(HM11&lt;&gt;"", IF(RANK(HM11, HM$5:HM$62)+COUNTIF(HM$5:HM11,HM11)-1&lt;=(HN$65-HL$63),RANK(HM11, HM$5:HM$62)+COUNTIF(HM$5:HM11,HM11)-1, ""), "")</f>
        <v/>
      </c>
      <c r="HO11" s="117" t="str">
        <f t="shared" si="115"/>
        <v/>
      </c>
      <c r="HP11" s="77">
        <v>698</v>
      </c>
      <c r="HQ11" s="114">
        <f t="shared" si="178"/>
        <v>9.4656902630865201E-3</v>
      </c>
      <c r="HR11" s="115" t="str">
        <f t="shared" si="116"/>
        <v/>
      </c>
      <c r="HS11" s="115">
        <f t="shared" si="117"/>
        <v>698</v>
      </c>
      <c r="HT11" s="115" t="str">
        <f>IF(HS11&lt;&gt;"", IF(RANK(HS11, HS$5:HS$62)+COUNTIF(HS$5:HS11,HS11)-1&lt;=(HT$65-HR$63),RANK(HS11, HS$5:HS$62)+COUNTIF(HS$5:HS11,HS11)-1, ""), "")</f>
        <v/>
      </c>
      <c r="HU11" s="117" t="str">
        <f t="shared" si="118"/>
        <v/>
      </c>
      <c r="HV11" s="77">
        <v>1347</v>
      </c>
      <c r="HW11" s="114">
        <f t="shared" si="179"/>
        <v>2.1054441439892463E-2</v>
      </c>
      <c r="HX11" s="115" t="str">
        <f t="shared" si="119"/>
        <v/>
      </c>
      <c r="HY11" s="115">
        <f t="shared" si="120"/>
        <v>1347</v>
      </c>
      <c r="HZ11" s="115" t="str">
        <f>IF(HY11&lt;&gt;"", IF(RANK(HY11, HY$5:HY$62)+COUNTIF(HY$5:HY11,HY11)-1&lt;=(HZ$65-HX$63),RANK(HY11, HY$5:HY$62)+COUNTIF(HY$5:HY11,HY11)-1, ""), "")</f>
        <v/>
      </c>
      <c r="IA11" s="117" t="str">
        <f t="shared" si="121"/>
        <v/>
      </c>
      <c r="IB11" s="77">
        <v>900</v>
      </c>
      <c r="IC11" s="114">
        <f t="shared" si="180"/>
        <v>1.3229652060150818E-2</v>
      </c>
      <c r="ID11" s="115" t="str">
        <f t="shared" si="122"/>
        <v/>
      </c>
      <c r="IE11" s="115">
        <f t="shared" si="123"/>
        <v>900</v>
      </c>
      <c r="IF11" s="115" t="str">
        <f>IF(IE11&lt;&gt;"", IF(RANK(IE11, IE$5:IE$62)+COUNTIF(IE$5:IE11,IE11)-1&lt;=(IF$65-ID$63),RANK(IE11, IE$5:IE$62)+COUNTIF(IE$5:IE11,IE11)-1, ""), "")</f>
        <v/>
      </c>
      <c r="IG11" s="117" t="str">
        <f t="shared" si="124"/>
        <v/>
      </c>
      <c r="IH11" s="77">
        <v>376</v>
      </c>
      <c r="II11" s="114">
        <f t="shared" si="181"/>
        <v>6.4615913387179929E-3</v>
      </c>
      <c r="IJ11" s="115" t="str">
        <f t="shared" si="125"/>
        <v/>
      </c>
      <c r="IK11" s="115">
        <f t="shared" si="126"/>
        <v>376</v>
      </c>
      <c r="IL11" s="115" t="str">
        <f>IF(IK11&lt;&gt;"", IF(RANK(IK11, IK$5:IK$62)+COUNTIF(IK$5:IK11,IK11)-1&lt;=(IL$65-IJ$63),RANK(IK11, IK$5:IK$62)+COUNTIF(IK$5:IK11,IK11)-1, ""), "")</f>
        <v/>
      </c>
      <c r="IM11" s="117" t="str">
        <f t="shared" si="127"/>
        <v/>
      </c>
      <c r="IN11" s="104" t="str">
        <f t="shared" si="128"/>
        <v/>
      </c>
      <c r="IO11" s="41">
        <f t="shared" si="129"/>
        <v>12666</v>
      </c>
      <c r="IP11" s="42">
        <v>11107</v>
      </c>
      <c r="IQ11" s="43">
        <f t="shared" si="130"/>
        <v>23773</v>
      </c>
      <c r="IR11" s="43"/>
      <c r="IS11" s="98" t="str">
        <f t="shared" si="131"/>
        <v/>
      </c>
      <c r="IT11" s="77" t="str">
        <f t="shared" si="0"/>
        <v/>
      </c>
      <c r="IU11" s="77" t="str">
        <f t="shared" si="132"/>
        <v/>
      </c>
      <c r="IV11" s="77"/>
      <c r="IW11" s="99" t="str">
        <f t="shared" si="133"/>
        <v/>
      </c>
      <c r="IX11" s="77" t="str">
        <f t="shared" si="134"/>
        <v/>
      </c>
      <c r="IY11" s="98" t="str">
        <f t="shared" si="135"/>
        <v/>
      </c>
      <c r="IZ11" s="98" t="str">
        <f>IF(IY11&lt;&gt;"", IF(RANK(IY11, $IY$5:$IY$62)+COUNTIF(IY$5:IY11,IY11)-1&lt;=(400-$IU$63-$IX$63), RANK(IY11, $IY$5:$IY$62)+COUNTIF(IY$5:IY11,IY11)-1, ""), "")</f>
        <v/>
      </c>
      <c r="JA11" s="82" t="str">
        <f t="shared" si="136"/>
        <v/>
      </c>
      <c r="JB11" s="90" t="str">
        <f t="shared" si="137"/>
        <v/>
      </c>
      <c r="JD11" s="106">
        <f t="shared" si="1"/>
        <v>7.4478039677092439E-4</v>
      </c>
      <c r="JE11" s="56">
        <f t="shared" si="2"/>
        <v>0</v>
      </c>
      <c r="JF11" s="64">
        <f t="shared" si="138"/>
        <v>-7.4478039677092439E-4</v>
      </c>
      <c r="JH11" s="108" t="str">
        <f t="shared" si="3"/>
        <v/>
      </c>
      <c r="JI11" s="56" t="str">
        <f t="shared" si="139"/>
        <v/>
      </c>
      <c r="JJ11" s="56" t="str">
        <f t="shared" si="4"/>
        <v/>
      </c>
      <c r="JK11" s="107" t="str">
        <f t="shared" si="140"/>
        <v/>
      </c>
    </row>
    <row r="12" spans="1:271" ht="15" customHeight="1" x14ac:dyDescent="0.2">
      <c r="A12" s="130" t="s">
        <v>204</v>
      </c>
      <c r="B12" s="118">
        <v>4301</v>
      </c>
      <c r="C12" s="119">
        <f t="shared" si="141"/>
        <v>6.2252134896511796E-2</v>
      </c>
      <c r="D12" s="120" t="str">
        <f t="shared" si="5"/>
        <v/>
      </c>
      <c r="E12" s="120">
        <f t="shared" si="6"/>
        <v>4301</v>
      </c>
      <c r="F12" s="120" t="str">
        <f>IF(E12&lt;&gt;"", IF(RANK(E12, E$5:E$62)+COUNTIF(E$5:E12,E12)-1&lt;=(F$65-D$63),RANK(E12, E$5:E$62)+COUNTIF(E$5:E12,E12)-1, ""), "")</f>
        <v/>
      </c>
      <c r="G12" s="121" t="str">
        <f t="shared" si="7"/>
        <v/>
      </c>
      <c r="H12" s="118">
        <v>1861</v>
      </c>
      <c r="I12" s="119">
        <f t="shared" si="142"/>
        <v>3.0380201446365312E-2</v>
      </c>
      <c r="J12" s="120" t="str">
        <f t="shared" si="8"/>
        <v/>
      </c>
      <c r="K12" s="120">
        <f t="shared" si="9"/>
        <v>1861</v>
      </c>
      <c r="L12" s="120" t="str">
        <f>IF(K12&lt;&gt;"", IF(RANK(K12, K$5:K$62)+COUNTIF(K$5:K12,K12)-1&lt;=(L$65-J$63),RANK(K12, K$5:K$62)+COUNTIF(K$5:K12,K12)-1, ""), "")</f>
        <v/>
      </c>
      <c r="M12" s="121" t="str">
        <f t="shared" si="10"/>
        <v/>
      </c>
      <c r="N12" s="118">
        <v>1405</v>
      </c>
      <c r="O12" s="119">
        <f t="shared" si="143"/>
        <v>2.4087090690896623E-2</v>
      </c>
      <c r="P12" s="120" t="str">
        <f t="shared" si="11"/>
        <v/>
      </c>
      <c r="Q12" s="120">
        <f t="shared" si="12"/>
        <v>1405</v>
      </c>
      <c r="R12" s="120" t="str">
        <f>IF(Q12&lt;&gt;"", IF(RANK(Q12, Q$5:Q$62)+COUNTIF(Q$5:Q12,Q12)-1&lt;=(R$65-P$63),RANK(Q12, Q$5:Q$62)+COUNTIF(Q$5:Q12,Q12)-1, ""), "")</f>
        <v/>
      </c>
      <c r="S12" s="121" t="str">
        <f t="shared" si="13"/>
        <v/>
      </c>
      <c r="T12" s="118">
        <v>515</v>
      </c>
      <c r="U12" s="119">
        <f t="shared" si="144"/>
        <v>9.0154751067852389E-3</v>
      </c>
      <c r="V12" s="120" t="str">
        <f t="shared" si="14"/>
        <v/>
      </c>
      <c r="W12" s="120">
        <f t="shared" si="15"/>
        <v>515</v>
      </c>
      <c r="X12" s="120" t="str">
        <f>IF(W12&lt;&gt;"", IF(RANK(W12, W$5:W$62)+COUNTIF(W$5:W12,W12)-1&lt;=(X$65-V$63),RANK(W12, W$5:W$62)+COUNTIF(W$5:W12,W12)-1, ""), "")</f>
        <v/>
      </c>
      <c r="Y12" s="121" t="str">
        <f t="shared" si="16"/>
        <v/>
      </c>
      <c r="Z12" s="118">
        <v>447</v>
      </c>
      <c r="AA12" s="119">
        <f t="shared" si="145"/>
        <v>8.0715059588299023E-3</v>
      </c>
      <c r="AB12" s="120" t="str">
        <f t="shared" si="17"/>
        <v/>
      </c>
      <c r="AC12" s="120">
        <f t="shared" si="18"/>
        <v>447</v>
      </c>
      <c r="AD12" s="120" t="str">
        <f>IF(AC12&lt;&gt;"", IF(RANK(AC12, AC$5:AC$62)+COUNTIF(AC$5:AC12,AC12)-1&lt;=(AD$65-AB$63),RANK(AC12, AC$5:AC$62)+COUNTIF(AC$5:AC12,AC12)-1, ""), "")</f>
        <v/>
      </c>
      <c r="AE12" s="121" t="str">
        <f t="shared" si="19"/>
        <v/>
      </c>
      <c r="AF12" s="118">
        <v>2005</v>
      </c>
      <c r="AG12" s="119">
        <f t="shared" si="146"/>
        <v>2.7093862328045188E-2</v>
      </c>
      <c r="AH12" s="120" t="str">
        <f t="shared" si="20"/>
        <v/>
      </c>
      <c r="AI12" s="120">
        <f t="shared" si="21"/>
        <v>2005</v>
      </c>
      <c r="AJ12" s="120" t="str">
        <f>IF(AI12&lt;&gt;"", IF(RANK(AI12, AI$5:AI$62)+COUNTIF(AI$5:AI12,AI12)-1&lt;=(AJ$65-AH$63),RANK(AI12, AI$5:AI$62)+COUNTIF(AI$5:AI12,AI12)-1, ""), "")</f>
        <v/>
      </c>
      <c r="AK12" s="121" t="str">
        <f t="shared" si="22"/>
        <v/>
      </c>
      <c r="AL12" s="118">
        <v>1438</v>
      </c>
      <c r="AM12" s="119">
        <f t="shared" si="147"/>
        <v>2.2629276429672992E-2</v>
      </c>
      <c r="AN12" s="120" t="str">
        <f t="shared" si="23"/>
        <v/>
      </c>
      <c r="AO12" s="120">
        <f t="shared" si="24"/>
        <v>1438</v>
      </c>
      <c r="AP12" s="120" t="str">
        <f>IF(AO12&lt;&gt;"", IF(RANK(AO12, AO$5:AO$62)+COUNTIF(AO$5:AO12,AO12)-1&lt;=(AP$65-AN$63),RANK(AO12, AO$5:AO$62)+COUNTIF(AO$5:AO12,AO12)-1, ""), "")</f>
        <v/>
      </c>
      <c r="AQ12" s="121" t="str">
        <f t="shared" si="25"/>
        <v/>
      </c>
      <c r="AR12" s="118">
        <v>3075</v>
      </c>
      <c r="AS12" s="119">
        <f t="shared" si="148"/>
        <v>3.9615567951971763E-2</v>
      </c>
      <c r="AT12" s="120" t="str">
        <f t="shared" si="26"/>
        <v/>
      </c>
      <c r="AU12" s="120">
        <f t="shared" si="27"/>
        <v>3075</v>
      </c>
      <c r="AV12" s="120" t="str">
        <f>IF(AU12&lt;&gt;"", IF(RANK(AU12, AU$5:AU$62)+COUNTIF(AU$5:AU12,AU12)-1&lt;=(AV$65-AT$63),RANK(AU12, AU$5:AU$62)+COUNTIF(AU$5:AU12,AU12)-1, ""), "")</f>
        <v/>
      </c>
      <c r="AW12" s="121" t="str">
        <f t="shared" si="28"/>
        <v/>
      </c>
      <c r="AX12" s="118">
        <v>3323</v>
      </c>
      <c r="AY12" s="119">
        <f t="shared" si="149"/>
        <v>4.5650620947356856E-2</v>
      </c>
      <c r="AZ12" s="120" t="str">
        <f t="shared" si="29"/>
        <v/>
      </c>
      <c r="BA12" s="120">
        <f t="shared" si="30"/>
        <v>3323</v>
      </c>
      <c r="BB12" s="120" t="str">
        <f>IF(BA12&lt;&gt;"", IF(RANK(BA12, BA$5:BA$62)+COUNTIF(BA$5:BA12,BA12)-1&lt;=(BB$65-AZ$63),RANK(BA12, BA$5:BA$62)+COUNTIF(BA$5:BA12,BA12)-1, ""), "")</f>
        <v/>
      </c>
      <c r="BC12" s="121" t="str">
        <f t="shared" si="31"/>
        <v/>
      </c>
      <c r="BD12" s="118">
        <v>3351</v>
      </c>
      <c r="BE12" s="119">
        <f t="shared" si="150"/>
        <v>4.762513856911401E-2</v>
      </c>
      <c r="BF12" s="120" t="str">
        <f t="shared" si="32"/>
        <v/>
      </c>
      <c r="BG12" s="120">
        <f t="shared" si="33"/>
        <v>3351</v>
      </c>
      <c r="BH12" s="120" t="str">
        <f>IF(BG12&lt;&gt;"", IF(RANK(BG12, BG$5:BG$62)+COUNTIF(BG$5:BG12,BG12)-1&lt;=(BH$65-BF$63),RANK(BG12, BG$5:BG$62)+COUNTIF(BG$5:BG12,BG12)-1, ""), "")</f>
        <v/>
      </c>
      <c r="BI12" s="121" t="str">
        <f t="shared" si="34"/>
        <v/>
      </c>
      <c r="BJ12" s="118">
        <v>3000</v>
      </c>
      <c r="BK12" s="119">
        <f t="shared" si="151"/>
        <v>4.2063937184520471E-2</v>
      </c>
      <c r="BL12" s="120" t="str">
        <f t="shared" si="35"/>
        <v/>
      </c>
      <c r="BM12" s="120">
        <f t="shared" si="36"/>
        <v>3000</v>
      </c>
      <c r="BN12" s="120" t="str">
        <f>IF(BM12&lt;&gt;"", IF(RANK(BM12, BM$5:BM$62)+COUNTIF(BM$5:BM12,BM12)-1&lt;=(BN$65-BL$63),RANK(BM12, BM$5:BM$62)+COUNTIF(BM$5:BM12,BM12)-1, ""), "")</f>
        <v/>
      </c>
      <c r="BO12" s="121" t="str">
        <f t="shared" si="37"/>
        <v/>
      </c>
      <c r="BP12" s="118">
        <v>6184</v>
      </c>
      <c r="BQ12" s="119">
        <f t="shared" si="152"/>
        <v>8.613893106378237E-2</v>
      </c>
      <c r="BR12" s="120" t="str">
        <f t="shared" si="38"/>
        <v/>
      </c>
      <c r="BS12" s="120">
        <f t="shared" si="39"/>
        <v>6184</v>
      </c>
      <c r="BT12" s="120" t="str">
        <f>IF(BS12&lt;&gt;"", IF(RANK(BS12, BS$5:BS$62)+COUNTIF(BS$5:BS12,BS12)-1&lt;=(BT$65-BR$63),RANK(BS12, BS$5:BS$62)+COUNTIF(BS$5:BS12,BS12)-1, ""), "")</f>
        <v/>
      </c>
      <c r="BU12" s="121" t="str">
        <f t="shared" si="40"/>
        <v/>
      </c>
      <c r="BV12" s="118">
        <v>2292</v>
      </c>
      <c r="BW12" s="119">
        <f t="shared" si="153"/>
        <v>3.3176521676195989E-2</v>
      </c>
      <c r="BX12" s="120" t="str">
        <f t="shared" si="41"/>
        <v/>
      </c>
      <c r="BY12" s="120">
        <f t="shared" si="42"/>
        <v>2292</v>
      </c>
      <c r="BZ12" s="120" t="str">
        <f>IF(BY12&lt;&gt;"", IF(RANK(BY12, BY$5:BY$62)+COUNTIF(BY$5:BY12,BY12)-1&lt;=(BZ$65-BX$63),RANK(BY12, BY$5:BY$62)+COUNTIF(BY$5:BY12,BY12)-1, ""), "")</f>
        <v/>
      </c>
      <c r="CA12" s="121" t="str">
        <f t="shared" si="43"/>
        <v/>
      </c>
      <c r="CB12" s="118">
        <v>5050</v>
      </c>
      <c r="CC12" s="119">
        <f t="shared" si="154"/>
        <v>6.9764871660265793E-2</v>
      </c>
      <c r="CD12" s="120" t="str">
        <f t="shared" si="44"/>
        <v/>
      </c>
      <c r="CE12" s="120">
        <f t="shared" si="45"/>
        <v>5050</v>
      </c>
      <c r="CF12" s="120" t="str">
        <f>IF(CE12&lt;&gt;"", IF(RANK(CE12, CE$5:CE$62)+COUNTIF(CE$5:CE12,CE12)-1&lt;=(CF$65-CD$63),RANK(CE12, CE$5:CE$62)+COUNTIF(CE$5:CE12,CE12)-1, ""), "")</f>
        <v/>
      </c>
      <c r="CG12" s="121" t="str">
        <f t="shared" si="46"/>
        <v/>
      </c>
      <c r="CH12" s="118">
        <v>3150</v>
      </c>
      <c r="CI12" s="119">
        <f t="shared" si="155"/>
        <v>4.7155688622754488E-2</v>
      </c>
      <c r="CJ12" s="120" t="str">
        <f t="shared" si="47"/>
        <v/>
      </c>
      <c r="CK12" s="120">
        <f t="shared" si="48"/>
        <v>3150</v>
      </c>
      <c r="CL12" s="120" t="str">
        <f>IF(CK12&lt;&gt;"", IF(RANK(CK12, CK$5:CK$62)+COUNTIF(CK$5:CK12,CK12)-1&lt;=(CL$65-CJ$63),RANK(CK12, CK$5:CK$62)+COUNTIF(CK$5:CK12,CK12)-1, ""), "")</f>
        <v/>
      </c>
      <c r="CM12" s="121" t="str">
        <f t="shared" si="49"/>
        <v/>
      </c>
      <c r="CN12" s="118">
        <v>941</v>
      </c>
      <c r="CO12" s="119">
        <f t="shared" si="156"/>
        <v>1.3027647409007213E-2</v>
      </c>
      <c r="CP12" s="120" t="str">
        <f t="shared" si="50"/>
        <v/>
      </c>
      <c r="CQ12" s="120">
        <f t="shared" si="51"/>
        <v>941</v>
      </c>
      <c r="CR12" s="120" t="str">
        <f>IF(CQ12&lt;&gt;"", IF(RANK(CQ12, CQ$5:CQ$62)+COUNTIF(CQ$5:CQ12,CQ12)-1&lt;=(CR$65-CP$63),RANK(CQ12, CQ$5:CQ$62)+COUNTIF(CQ$5:CQ12,CQ12)-1, ""), "")</f>
        <v/>
      </c>
      <c r="CS12" s="121" t="str">
        <f t="shared" si="52"/>
        <v/>
      </c>
      <c r="CT12" s="118">
        <v>2844</v>
      </c>
      <c r="CU12" s="119">
        <f t="shared" si="157"/>
        <v>3.9263329375707541E-2</v>
      </c>
      <c r="CV12" s="120" t="str">
        <f t="shared" si="53"/>
        <v/>
      </c>
      <c r="CW12" s="120">
        <f t="shared" si="54"/>
        <v>2844</v>
      </c>
      <c r="CX12" s="120" t="str">
        <f>IF(CW12&lt;&gt;"", IF(RANK(CW12, CW$5:CW$62)+COUNTIF(CW$5:CW12,CW12)-1&lt;=(CX$65-CV$63),RANK(CW12, CW$5:CW$62)+COUNTIF(CW$5:CW12,CW12)-1, ""), "")</f>
        <v/>
      </c>
      <c r="CY12" s="121" t="str">
        <f t="shared" si="55"/>
        <v/>
      </c>
      <c r="CZ12" s="118">
        <v>1968</v>
      </c>
      <c r="DA12" s="119">
        <f t="shared" si="158"/>
        <v>2.6885613191437042E-2</v>
      </c>
      <c r="DB12" s="120" t="str">
        <f t="shared" si="56"/>
        <v/>
      </c>
      <c r="DC12" s="120">
        <f t="shared" si="57"/>
        <v>1968</v>
      </c>
      <c r="DD12" s="120" t="str">
        <f>IF(DC12&lt;&gt;"", IF(RANK(DC12, DC$5:DC$62)+COUNTIF(DC$5:DC12,DC12)-1&lt;=(DD$65-DB$63),RANK(DC12, DC$5:DC$62)+COUNTIF(DC$5:DC12,DC12)-1, ""), "")</f>
        <v/>
      </c>
      <c r="DE12" s="121" t="str">
        <f t="shared" si="58"/>
        <v/>
      </c>
      <c r="DF12" s="118">
        <v>1055</v>
      </c>
      <c r="DG12" s="119">
        <f t="shared" si="159"/>
        <v>1.6464566068948295E-2</v>
      </c>
      <c r="DH12" s="120" t="str">
        <f t="shared" si="59"/>
        <v/>
      </c>
      <c r="DI12" s="120">
        <f t="shared" si="60"/>
        <v>1055</v>
      </c>
      <c r="DJ12" s="120" t="str">
        <f>IF(DI12&lt;&gt;"", IF(RANK(DI12, DI$5:DI$62)+COUNTIF(DI$5:DI12,DI12)-1&lt;=(DJ$65-DH$63),RANK(DI12, DI$5:DI$62)+COUNTIF(DI$5:DI12,DI12)-1, ""), "")</f>
        <v/>
      </c>
      <c r="DK12" s="121" t="str">
        <f t="shared" si="61"/>
        <v/>
      </c>
      <c r="DL12" s="118">
        <v>1148</v>
      </c>
      <c r="DM12" s="119">
        <f t="shared" si="160"/>
        <v>1.5718275918725013E-2</v>
      </c>
      <c r="DN12" s="120" t="str">
        <f t="shared" si="62"/>
        <v/>
      </c>
      <c r="DO12" s="120">
        <f t="shared" si="63"/>
        <v>1148</v>
      </c>
      <c r="DP12" s="120" t="str">
        <f>IF(DO12&lt;&gt;"", IF(RANK(DO12, DO$5:DO$62)+COUNTIF(DO$5:DO12,DO12)-1&lt;=(DP$65-DN$63),RANK(DO12, DO$5:DO$62)+COUNTIF(DO$5:DO12,DO12)-1, ""), "")</f>
        <v/>
      </c>
      <c r="DQ12" s="121" t="str">
        <f t="shared" si="64"/>
        <v/>
      </c>
      <c r="DR12" s="118">
        <v>818</v>
      </c>
      <c r="DS12" s="119">
        <f t="shared" si="161"/>
        <v>1.2475217324996186E-2</v>
      </c>
      <c r="DT12" s="120" t="str">
        <f t="shared" si="65"/>
        <v/>
      </c>
      <c r="DU12" s="120">
        <f t="shared" si="66"/>
        <v>818</v>
      </c>
      <c r="DV12" s="120" t="str">
        <f>IF(DU12&lt;&gt;"", IF(RANK(DU12, DU$5:DU$62)+COUNTIF(DU$5:DU12,DU12)-1&lt;=(DV$65-DT$63),RANK(DU12, DU$5:DU$62)+COUNTIF(DU$5:DU12,DU12)-1, ""), "")</f>
        <v/>
      </c>
      <c r="DW12" s="121" t="str">
        <f t="shared" si="67"/>
        <v/>
      </c>
      <c r="DX12" s="118">
        <v>742</v>
      </c>
      <c r="DY12" s="119">
        <f t="shared" si="162"/>
        <v>1.0534684953289604E-2</v>
      </c>
      <c r="DZ12" s="120" t="str">
        <f t="shared" si="68"/>
        <v/>
      </c>
      <c r="EA12" s="120">
        <f t="shared" si="69"/>
        <v>742</v>
      </c>
      <c r="EB12" s="120" t="str">
        <f>IF(EA12&lt;&gt;"", IF(RANK(EA12, EA$5:EA$62)+COUNTIF(EA$5:EA12,EA12)-1&lt;=(EB$65-DZ$63),RANK(EA12, EA$5:EA$62)+COUNTIF(EA$5:EA12,EA12)-1, ""), "")</f>
        <v/>
      </c>
      <c r="EC12" s="121" t="str">
        <f t="shared" si="70"/>
        <v/>
      </c>
      <c r="ED12" s="118">
        <v>394</v>
      </c>
      <c r="EE12" s="119">
        <f t="shared" si="163"/>
        <v>6.5367067606802156E-3</v>
      </c>
      <c r="EF12" s="120" t="str">
        <f t="shared" si="71"/>
        <v/>
      </c>
      <c r="EG12" s="122">
        <f t="shared" si="72"/>
        <v>394</v>
      </c>
      <c r="EH12" s="120" t="str">
        <f>IF(EG12&lt;&gt;"", IF(RANK(EG12, EG$5:EG$62)+COUNTIF(EG$5:EG12,EG12)-1&lt;=(EH$65-EF$63),RANK(EG12, EG$5:EG$62)+COUNTIF(EG$5:EG12,EG12)-1, ""), "")</f>
        <v/>
      </c>
      <c r="EI12" s="121" t="str">
        <f t="shared" si="73"/>
        <v/>
      </c>
      <c r="EJ12" s="118">
        <v>775</v>
      </c>
      <c r="EK12" s="119">
        <f t="shared" si="164"/>
        <v>1.1878304850946432E-2</v>
      </c>
      <c r="EL12" s="120" t="str">
        <f t="shared" si="74"/>
        <v/>
      </c>
      <c r="EM12" s="120">
        <f t="shared" si="75"/>
        <v>775</v>
      </c>
      <c r="EN12" s="120" t="str">
        <f>IF(EM12&lt;&gt;"", IF(RANK(EM12, EM$5:EM$62)+COUNTIF(EM$5:EM12,EM12)-1&lt;=(EN$65-EL$63),RANK(EM12, EM$5:EM$62)+COUNTIF(EM$5:EM12,EM12)-1, ""), "")</f>
        <v/>
      </c>
      <c r="EO12" s="121" t="str">
        <f t="shared" si="76"/>
        <v/>
      </c>
      <c r="EP12" s="118">
        <v>908</v>
      </c>
      <c r="EQ12" s="119">
        <f t="shared" si="165"/>
        <v>1.3110588099397896E-2</v>
      </c>
      <c r="ER12" s="120" t="str">
        <f t="shared" si="77"/>
        <v/>
      </c>
      <c r="ES12" s="120">
        <f t="shared" si="78"/>
        <v>908</v>
      </c>
      <c r="ET12" s="120" t="str">
        <f>IF(ES12&lt;&gt;"", IF(RANK(ES12, ES$5:ES$62)+COUNTIF(ES$5:ES12,ES12)-1&lt;=(ET$65-ER$63),RANK(ES12, ES$5:ES$62)+COUNTIF(ES$5:ES12,ES12)-1, ""), "")</f>
        <v/>
      </c>
      <c r="EU12" s="121" t="str">
        <f t="shared" si="79"/>
        <v/>
      </c>
      <c r="EV12" s="118">
        <v>1626</v>
      </c>
      <c r="EW12" s="119">
        <f t="shared" si="166"/>
        <v>2.6143580673687595E-2</v>
      </c>
      <c r="EX12" s="120" t="str">
        <f t="shared" si="80"/>
        <v/>
      </c>
      <c r="EY12" s="120">
        <f t="shared" si="81"/>
        <v>1626</v>
      </c>
      <c r="EZ12" s="120" t="str">
        <f>IF(EY12&lt;&gt;"", IF(RANK(EY12, EY$5:EY$62)+COUNTIF(EY$5:EY12,EY12)-1&lt;=(EZ$65-EX$63),RANK(EY12, EY$5:EY$62)+COUNTIF(EY$5:EY12,EY12)-1, ""), "")</f>
        <v/>
      </c>
      <c r="FA12" s="121" t="str">
        <f t="shared" si="82"/>
        <v/>
      </c>
      <c r="FB12" s="118">
        <v>1207</v>
      </c>
      <c r="FC12" s="119">
        <f t="shared" si="167"/>
        <v>2.0056163905551587E-2</v>
      </c>
      <c r="FD12" s="120" t="str">
        <f t="shared" si="83"/>
        <v/>
      </c>
      <c r="FE12" s="120">
        <f t="shared" si="84"/>
        <v>1207</v>
      </c>
      <c r="FF12" s="120" t="str">
        <f>IF(FE12&lt;&gt;"", IF(RANK(FE12, FE$5:FE$62)+COUNTIF(FE$5:FE12,FE12)-1&lt;=(FF$65-FD$63),RANK(FE12, FE$5:FE$62)+COUNTIF(FE$5:FE12,FE12)-1, ""), "")</f>
        <v/>
      </c>
      <c r="FG12" s="121" t="str">
        <f t="shared" si="85"/>
        <v/>
      </c>
      <c r="FH12" s="118">
        <v>2468</v>
      </c>
      <c r="FI12" s="119">
        <f t="shared" si="168"/>
        <v>3.6845169669916245E-2</v>
      </c>
      <c r="FJ12" s="120" t="str">
        <f t="shared" si="86"/>
        <v/>
      </c>
      <c r="FK12" s="120">
        <f t="shared" si="87"/>
        <v>2468</v>
      </c>
      <c r="FL12" s="120" t="str">
        <f>IF(FK12&lt;&gt;"", IF(RANK(FK12, FK$5:FK$62)+COUNTIF(FK$5:FK12,FK12)-1&lt;=(FL$65-FJ$63),RANK(FK12, FK$5:FK$62)+COUNTIF(FK$5:FK12,FK12)-1, ""), "")</f>
        <v/>
      </c>
      <c r="FM12" s="121" t="str">
        <f t="shared" si="88"/>
        <v/>
      </c>
      <c r="FN12" s="118">
        <v>1434</v>
      </c>
      <c r="FO12" s="119">
        <f t="shared" si="169"/>
        <v>2.1766848816029145E-2</v>
      </c>
      <c r="FP12" s="120" t="str">
        <f t="shared" si="89"/>
        <v/>
      </c>
      <c r="FQ12" s="120">
        <f t="shared" si="90"/>
        <v>1434</v>
      </c>
      <c r="FR12" s="120" t="str">
        <f>IF(FQ12&lt;&gt;"", IF(RANK(FQ12, FQ$5:FQ$62)+COUNTIF(FQ$5:FQ12,FQ12)-1&lt;=(FR$65-FP$63),RANK(FQ12, FQ$5:FQ$62)+COUNTIF(FQ$5:FQ12,FQ12)-1, ""), "")</f>
        <v/>
      </c>
      <c r="FS12" s="121" t="str">
        <f t="shared" si="91"/>
        <v/>
      </c>
      <c r="FT12" s="118">
        <v>1155</v>
      </c>
      <c r="FU12" s="119">
        <f t="shared" si="170"/>
        <v>2.0244334215553959E-2</v>
      </c>
      <c r="FV12" s="120" t="str">
        <f t="shared" si="92"/>
        <v/>
      </c>
      <c r="FW12" s="120">
        <f t="shared" si="93"/>
        <v>1155</v>
      </c>
      <c r="FX12" s="120" t="str">
        <f>IF(FW12&lt;&gt;"", IF(RANK(FW12, FW$5:FW$62)+COUNTIF(FW$5:FW12,FW12)-1&lt;=(FX$65-FV$63),RANK(FW12, FW$5:FW$62)+COUNTIF(FW$5:FW12,FW12)-1, ""), "")</f>
        <v/>
      </c>
      <c r="FY12" s="121" t="str">
        <f t="shared" si="94"/>
        <v/>
      </c>
      <c r="FZ12" s="118">
        <v>1438</v>
      </c>
      <c r="GA12" s="119">
        <f t="shared" si="171"/>
        <v>2.5106501850687898E-2</v>
      </c>
      <c r="GB12" s="120" t="str">
        <f t="shared" si="95"/>
        <v/>
      </c>
      <c r="GC12" s="120">
        <f t="shared" si="96"/>
        <v>1438</v>
      </c>
      <c r="GD12" s="120" t="str">
        <f>IF(GC12&lt;&gt;"", IF(RANK(GC12, GC$5:GC$62)+COUNTIF(GC$5:GC12,GC12)-1&lt;=(GD$65-GB$63),RANK(GC12, GC$5:GC$62)+COUNTIF(GC$5:GC12,GC12)-1, ""), "")</f>
        <v/>
      </c>
      <c r="GE12" s="121" t="str">
        <f t="shared" si="97"/>
        <v/>
      </c>
      <c r="GF12" s="118">
        <v>934</v>
      </c>
      <c r="GG12" s="119">
        <f t="shared" si="172"/>
        <v>1.523927621596045E-2</v>
      </c>
      <c r="GH12" s="120" t="str">
        <f t="shared" si="98"/>
        <v/>
      </c>
      <c r="GI12" s="120">
        <f t="shared" si="99"/>
        <v>934</v>
      </c>
      <c r="GJ12" s="120" t="str">
        <f>IF(GI12&lt;&gt;"", IF(RANK(GI12, GI$5:GI$62)+COUNTIF(GI$5:GI12,GI12)-1&lt;=(GJ$65-GH$63),RANK(GI12, GI$5:GI$62)+COUNTIF(GI$5:GI12,GI12)-1, ""), "")</f>
        <v/>
      </c>
      <c r="GK12" s="121" t="str">
        <f t="shared" si="100"/>
        <v/>
      </c>
      <c r="GL12" s="118">
        <v>1279</v>
      </c>
      <c r="GM12" s="119">
        <f t="shared" si="173"/>
        <v>2.1232797118050369E-2</v>
      </c>
      <c r="GN12" s="120" t="str">
        <f t="shared" si="101"/>
        <v/>
      </c>
      <c r="GO12" s="120">
        <f t="shared" si="102"/>
        <v>1279</v>
      </c>
      <c r="GP12" s="120" t="str">
        <f>IF(GO12&lt;&gt;"", IF(RANK(GO12, GO$5:GO$62)+COUNTIF(GO$5:GO12,GO12)-1&lt;=(GP$65-GN$63),RANK(GO12, GO$5:GO$62)+COUNTIF(GO$5:GO12,GO12)-1, ""), "")</f>
        <v/>
      </c>
      <c r="GQ12" s="121" t="str">
        <f t="shared" si="103"/>
        <v/>
      </c>
      <c r="GR12" s="118">
        <v>1540</v>
      </c>
      <c r="GS12" s="119">
        <f t="shared" si="174"/>
        <v>3.0444409299383204E-2</v>
      </c>
      <c r="GT12" s="120" t="str">
        <f t="shared" si="104"/>
        <v/>
      </c>
      <c r="GU12" s="120">
        <f t="shared" si="105"/>
        <v>1540</v>
      </c>
      <c r="GV12" s="120" t="str">
        <f>IF(GU12&lt;&gt;"", IF(RANK(GU12, GU$5:GU$62)+COUNTIF(GU$5:GU12,GU12)-1&lt;=(GV$65-GT$63),RANK(GU12, GU$5:GU$62)+COUNTIF(GU$5:GU12,GU12)-1, ""), "")</f>
        <v/>
      </c>
      <c r="GW12" s="121" t="str">
        <f t="shared" si="106"/>
        <v/>
      </c>
      <c r="GX12" s="118">
        <v>1574</v>
      </c>
      <c r="GY12" s="119">
        <f t="shared" si="175"/>
        <v>2.5359283366630146E-2</v>
      </c>
      <c r="GZ12" s="120" t="str">
        <f t="shared" si="107"/>
        <v/>
      </c>
      <c r="HA12" s="120">
        <f t="shared" si="108"/>
        <v>1574</v>
      </c>
      <c r="HB12" s="120" t="str">
        <f>IF(HA12&lt;&gt;"", IF(RANK(HA12, HA$5:HA$62)+COUNTIF(HA$5:HA12,HA12)-1&lt;=(HB$65-GZ$63),RANK(HA12, HA$5:HA$62)+COUNTIF(HA$5:HA12,HA12)-1, ""), "")</f>
        <v/>
      </c>
      <c r="HC12" s="121" t="str">
        <f t="shared" si="109"/>
        <v/>
      </c>
      <c r="HD12" s="118">
        <v>651</v>
      </c>
      <c r="HE12" s="119">
        <f t="shared" si="176"/>
        <v>1.2448370812299219E-2</v>
      </c>
      <c r="HF12" s="120" t="str">
        <f t="shared" si="110"/>
        <v/>
      </c>
      <c r="HG12" s="120">
        <f t="shared" si="111"/>
        <v>651</v>
      </c>
      <c r="HH12" s="120" t="str">
        <f>IF(HG12&lt;&gt;"", IF(RANK(HG12, HG$5:HG$62)+COUNTIF(HG$5:HG12,HG12)-1&lt;=(HH$65-HF$63),RANK(HG12, HG$5:HG$62)+COUNTIF(HG$5:HG12,HG12)-1, ""), "")</f>
        <v/>
      </c>
      <c r="HI12" s="121" t="str">
        <f t="shared" si="112"/>
        <v/>
      </c>
      <c r="HJ12" s="118">
        <v>7269</v>
      </c>
      <c r="HK12" s="119">
        <f t="shared" si="177"/>
        <v>9.9684585847504115E-2</v>
      </c>
      <c r="HL12" s="120" t="str">
        <f t="shared" si="113"/>
        <v/>
      </c>
      <c r="HM12" s="120">
        <f t="shared" si="114"/>
        <v>7269</v>
      </c>
      <c r="HN12" s="120" t="str">
        <f>IF(HM12&lt;&gt;"", IF(RANK(HM12, HM$5:HM$62)+COUNTIF(HM$5:HM12,HM12)-1&lt;=(HN$65-HL$63),RANK(HM12, HM$5:HM$62)+COUNTIF(HM$5:HM12,HM12)-1, ""), "")</f>
        <v/>
      </c>
      <c r="HO12" s="121" t="str">
        <f t="shared" si="115"/>
        <v/>
      </c>
      <c r="HP12" s="118">
        <v>6860</v>
      </c>
      <c r="HQ12" s="119">
        <f t="shared" si="178"/>
        <v>9.3029563330621096E-2</v>
      </c>
      <c r="HR12" s="120" t="str">
        <f t="shared" si="116"/>
        <v/>
      </c>
      <c r="HS12" s="120">
        <f t="shared" si="117"/>
        <v>6860</v>
      </c>
      <c r="HT12" s="120" t="str">
        <f>IF(HS12&lt;&gt;"", IF(RANK(HS12, HS$5:HS$62)+COUNTIF(HS$5:HS12,HS12)-1&lt;=(HT$65-HR$63),RANK(HS12, HS$5:HS$62)+COUNTIF(HS$5:HS12,HS12)-1, ""), "")</f>
        <v/>
      </c>
      <c r="HU12" s="121" t="str">
        <f t="shared" si="118"/>
        <v/>
      </c>
      <c r="HV12" s="118">
        <v>4230</v>
      </c>
      <c r="HW12" s="119">
        <f t="shared" si="179"/>
        <v>6.6117510980508623E-2</v>
      </c>
      <c r="HX12" s="120" t="str">
        <f t="shared" si="119"/>
        <v/>
      </c>
      <c r="HY12" s="120">
        <f t="shared" si="120"/>
        <v>4230</v>
      </c>
      <c r="HZ12" s="120" t="str">
        <f>IF(HY12&lt;&gt;"", IF(RANK(HY12, HY$5:HY$62)+COUNTIF(HY$5:HY12,HY12)-1&lt;=(HZ$65-HX$63),RANK(HY12, HY$5:HY$62)+COUNTIF(HY$5:HY12,HY12)-1, ""), "")</f>
        <v/>
      </c>
      <c r="IA12" s="121" t="str">
        <f t="shared" si="121"/>
        <v/>
      </c>
      <c r="IB12" s="118">
        <v>4245</v>
      </c>
      <c r="IC12" s="119">
        <f t="shared" si="180"/>
        <v>6.2399858883711357E-2</v>
      </c>
      <c r="ID12" s="120" t="str">
        <f t="shared" si="122"/>
        <v/>
      </c>
      <c r="IE12" s="120">
        <f t="shared" si="123"/>
        <v>4245</v>
      </c>
      <c r="IF12" s="120" t="str">
        <f>IF(IE12&lt;&gt;"", IF(RANK(IE12, IE$5:IE$62)+COUNTIF(IE$5:IE12,IE12)-1&lt;=(IF$65-ID$63),RANK(IE12, IE$5:IE$62)+COUNTIF(IE$5:IE12,IE12)-1, ""), "")</f>
        <v/>
      </c>
      <c r="IG12" s="121" t="str">
        <f t="shared" si="124"/>
        <v/>
      </c>
      <c r="IH12" s="118">
        <v>2994</v>
      </c>
      <c r="II12" s="119">
        <f t="shared" si="181"/>
        <v>5.1452139542876786E-2</v>
      </c>
      <c r="IJ12" s="120" t="str">
        <f t="shared" si="125"/>
        <v/>
      </c>
      <c r="IK12" s="120">
        <f t="shared" si="126"/>
        <v>2994</v>
      </c>
      <c r="IL12" s="120" t="str">
        <f>IF(IK12&lt;&gt;"", IF(RANK(IK12, IK$5:IK$62)+COUNTIF(IK$5:IK12,IK12)-1&lt;=(IL$65-IJ$63),RANK(IK12, IK$5:IK$62)+COUNTIF(IK$5:IK12,IK12)-1, ""), "")</f>
        <v/>
      </c>
      <c r="IM12" s="121" t="str">
        <f t="shared" si="127"/>
        <v/>
      </c>
      <c r="IN12" s="123" t="str">
        <f t="shared" si="128"/>
        <v/>
      </c>
      <c r="IO12" s="124">
        <f t="shared" si="129"/>
        <v>93894</v>
      </c>
      <c r="IP12" s="125">
        <v>96584</v>
      </c>
      <c r="IQ12" s="126">
        <f t="shared" si="130"/>
        <v>190478</v>
      </c>
      <c r="IR12" s="126"/>
      <c r="IS12" s="127">
        <f t="shared" si="131"/>
        <v>190478</v>
      </c>
      <c r="IT12" s="118" t="str">
        <f t="shared" si="0"/>
        <v/>
      </c>
      <c r="IU12" s="118" t="str">
        <f t="shared" si="132"/>
        <v/>
      </c>
      <c r="IV12" s="118"/>
      <c r="IW12" s="128">
        <f t="shared" si="133"/>
        <v>2.4538544779964959</v>
      </c>
      <c r="IX12" s="118">
        <f t="shared" si="134"/>
        <v>2</v>
      </c>
      <c r="IY12" s="127">
        <f t="shared" si="135"/>
        <v>35230</v>
      </c>
      <c r="IZ12" s="127" t="str">
        <f>IF(IY12&lt;&gt;"", IF(RANK(IY12, $IY$5:$IY$62)+COUNTIF(IY$5:IY12,IY12)-1&lt;=(400-$IU$63-$IX$63), RANK(IY12, $IY$5:$IY$62)+COUNTIF(IY$5:IY12,IY12)-1, ""), "")</f>
        <v/>
      </c>
      <c r="JA12" s="127">
        <f t="shared" si="136"/>
        <v>2</v>
      </c>
      <c r="JB12" s="129">
        <f t="shared" si="137"/>
        <v>2</v>
      </c>
      <c r="JD12" s="131">
        <f t="shared" si="1"/>
        <v>5.9674538516860361E-3</v>
      </c>
      <c r="JE12" s="132">
        <f t="shared" si="2"/>
        <v>5.0000000000000001E-3</v>
      </c>
      <c r="JF12" s="133">
        <f t="shared" si="138"/>
        <v>-9.67453851686036E-4</v>
      </c>
      <c r="JH12" s="134">
        <f t="shared" si="3"/>
        <v>190478</v>
      </c>
      <c r="JI12" s="132">
        <f t="shared" si="139"/>
        <v>6.1194094103934676E-3</v>
      </c>
      <c r="JJ12" s="132">
        <f t="shared" si="4"/>
        <v>5.0000000000000001E-3</v>
      </c>
      <c r="JK12" s="135">
        <f t="shared" si="140"/>
        <v>-1.1194094103934675E-3</v>
      </c>
    </row>
    <row r="13" spans="1:271" ht="15" customHeight="1" x14ac:dyDescent="0.2">
      <c r="A13" s="100" t="s">
        <v>205</v>
      </c>
      <c r="B13" s="77"/>
      <c r="C13" s="114">
        <f t="shared" si="141"/>
        <v>0</v>
      </c>
      <c r="D13" s="115" t="str">
        <f t="shared" si="5"/>
        <v/>
      </c>
      <c r="E13" s="115" t="str">
        <f t="shared" si="6"/>
        <v/>
      </c>
      <c r="F13" s="115" t="str">
        <f>IF(E13&lt;&gt;"", IF(RANK(E13, E$5:E$62)+COUNTIF(E$5:E13,E13)-1&lt;=(F$65-D$63),RANK(E13, E$5:E$62)+COUNTIF(E$5:E13,E13)-1, ""), "")</f>
        <v/>
      </c>
      <c r="G13" s="117" t="str">
        <f t="shared" si="7"/>
        <v/>
      </c>
      <c r="H13" s="77"/>
      <c r="I13" s="114">
        <f t="shared" si="142"/>
        <v>0</v>
      </c>
      <c r="J13" s="115" t="str">
        <f t="shared" si="8"/>
        <v/>
      </c>
      <c r="K13" s="115" t="str">
        <f t="shared" si="9"/>
        <v/>
      </c>
      <c r="L13" s="115" t="str">
        <f>IF(K13&lt;&gt;"", IF(RANK(K13, K$5:K$62)+COUNTIF(K$5:K13,K13)-1&lt;=(L$65-J$63),RANK(K13, K$5:K$62)+COUNTIF(K$5:K13,K13)-1, ""), "")</f>
        <v/>
      </c>
      <c r="M13" s="117" t="str">
        <f t="shared" si="10"/>
        <v/>
      </c>
      <c r="N13" s="77"/>
      <c r="O13" s="114">
        <f t="shared" si="143"/>
        <v>0</v>
      </c>
      <c r="P13" s="115" t="str">
        <f t="shared" si="11"/>
        <v/>
      </c>
      <c r="Q13" s="115" t="str">
        <f t="shared" si="12"/>
        <v/>
      </c>
      <c r="R13" s="115" t="str">
        <f>IF(Q13&lt;&gt;"", IF(RANK(Q13, Q$5:Q$62)+COUNTIF(Q$5:Q13,Q13)-1&lt;=(R$65-P$63),RANK(Q13, Q$5:Q$62)+COUNTIF(Q$5:Q13,Q13)-1, ""), "")</f>
        <v/>
      </c>
      <c r="S13" s="117" t="str">
        <f t="shared" si="13"/>
        <v/>
      </c>
      <c r="T13" s="77"/>
      <c r="U13" s="114">
        <f t="shared" si="144"/>
        <v>0</v>
      </c>
      <c r="V13" s="115" t="str">
        <f t="shared" si="14"/>
        <v/>
      </c>
      <c r="W13" s="115" t="str">
        <f t="shared" si="15"/>
        <v/>
      </c>
      <c r="X13" s="115" t="str">
        <f>IF(W13&lt;&gt;"", IF(RANK(W13, W$5:W$62)+COUNTIF(W$5:W13,W13)-1&lt;=(X$65-V$63),RANK(W13, W$5:W$62)+COUNTIF(W$5:W13,W13)-1, ""), "")</f>
        <v/>
      </c>
      <c r="Y13" s="117" t="str">
        <f t="shared" si="16"/>
        <v/>
      </c>
      <c r="Z13" s="77"/>
      <c r="AA13" s="114">
        <f t="shared" si="145"/>
        <v>0</v>
      </c>
      <c r="AB13" s="115" t="str">
        <f t="shared" si="17"/>
        <v/>
      </c>
      <c r="AC13" s="115" t="str">
        <f t="shared" si="18"/>
        <v/>
      </c>
      <c r="AD13" s="115" t="str">
        <f>IF(AC13&lt;&gt;"", IF(RANK(AC13, AC$5:AC$62)+COUNTIF(AC$5:AC13,AC13)-1&lt;=(AD$65-AB$63),RANK(AC13, AC$5:AC$62)+COUNTIF(AC$5:AC13,AC13)-1, ""), "")</f>
        <v/>
      </c>
      <c r="AE13" s="117" t="str">
        <f t="shared" si="19"/>
        <v/>
      </c>
      <c r="AF13" s="77"/>
      <c r="AG13" s="114">
        <f t="shared" si="146"/>
        <v>0</v>
      </c>
      <c r="AH13" s="115" t="str">
        <f t="shared" si="20"/>
        <v/>
      </c>
      <c r="AI13" s="115" t="str">
        <f t="shared" si="21"/>
        <v/>
      </c>
      <c r="AJ13" s="115" t="str">
        <f>IF(AI13&lt;&gt;"", IF(RANK(AI13, AI$5:AI$62)+COUNTIF(AI$5:AI13,AI13)-1&lt;=(AJ$65-AH$63),RANK(AI13, AI$5:AI$62)+COUNTIF(AI$5:AI13,AI13)-1, ""), "")</f>
        <v/>
      </c>
      <c r="AK13" s="117" t="str">
        <f t="shared" si="22"/>
        <v/>
      </c>
      <c r="AL13" s="77"/>
      <c r="AM13" s="114">
        <f t="shared" si="147"/>
        <v>0</v>
      </c>
      <c r="AN13" s="115" t="str">
        <f t="shared" si="23"/>
        <v/>
      </c>
      <c r="AO13" s="115" t="str">
        <f t="shared" si="24"/>
        <v/>
      </c>
      <c r="AP13" s="115" t="str">
        <f>IF(AO13&lt;&gt;"", IF(RANK(AO13, AO$5:AO$62)+COUNTIF(AO$5:AO13,AO13)-1&lt;=(AP$65-AN$63),RANK(AO13, AO$5:AO$62)+COUNTIF(AO$5:AO13,AO13)-1, ""), "")</f>
        <v/>
      </c>
      <c r="AQ13" s="117" t="str">
        <f t="shared" si="25"/>
        <v/>
      </c>
      <c r="AR13" s="77"/>
      <c r="AS13" s="114">
        <f t="shared" si="148"/>
        <v>0</v>
      </c>
      <c r="AT13" s="115" t="str">
        <f t="shared" si="26"/>
        <v/>
      </c>
      <c r="AU13" s="115" t="str">
        <f t="shared" si="27"/>
        <v/>
      </c>
      <c r="AV13" s="115" t="str">
        <f>IF(AU13&lt;&gt;"", IF(RANK(AU13, AU$5:AU$62)+COUNTIF(AU$5:AU13,AU13)-1&lt;=(AV$65-AT$63),RANK(AU13, AU$5:AU$62)+COUNTIF(AU$5:AU13,AU13)-1, ""), "")</f>
        <v/>
      </c>
      <c r="AW13" s="117" t="str">
        <f t="shared" si="28"/>
        <v/>
      </c>
      <c r="AX13" s="77"/>
      <c r="AY13" s="114">
        <f t="shared" si="149"/>
        <v>0</v>
      </c>
      <c r="AZ13" s="115" t="str">
        <f t="shared" si="29"/>
        <v/>
      </c>
      <c r="BA13" s="115" t="str">
        <f t="shared" si="30"/>
        <v/>
      </c>
      <c r="BB13" s="115" t="str">
        <f>IF(BA13&lt;&gt;"", IF(RANK(BA13, BA$5:BA$62)+COUNTIF(BA$5:BA13,BA13)-1&lt;=(BB$65-AZ$63),RANK(BA13, BA$5:BA$62)+COUNTIF(BA$5:BA13,BA13)-1, ""), "")</f>
        <v/>
      </c>
      <c r="BC13" s="117" t="str">
        <f t="shared" si="31"/>
        <v/>
      </c>
      <c r="BD13" s="77"/>
      <c r="BE13" s="114">
        <f t="shared" si="150"/>
        <v>0</v>
      </c>
      <c r="BF13" s="115" t="str">
        <f t="shared" si="32"/>
        <v/>
      </c>
      <c r="BG13" s="115" t="str">
        <f t="shared" si="33"/>
        <v/>
      </c>
      <c r="BH13" s="115" t="str">
        <f>IF(BG13&lt;&gt;"", IF(RANK(BG13, BG$5:BG$62)+COUNTIF(BG$5:BG13,BG13)-1&lt;=(BH$65-BF$63),RANK(BG13, BG$5:BG$62)+COUNTIF(BG$5:BG13,BG13)-1, ""), "")</f>
        <v/>
      </c>
      <c r="BI13" s="117" t="str">
        <f t="shared" si="34"/>
        <v/>
      </c>
      <c r="BJ13" s="77"/>
      <c r="BK13" s="114">
        <f t="shared" si="151"/>
        <v>0</v>
      </c>
      <c r="BL13" s="115" t="str">
        <f t="shared" si="35"/>
        <v/>
      </c>
      <c r="BM13" s="115" t="str">
        <f t="shared" si="36"/>
        <v/>
      </c>
      <c r="BN13" s="115" t="str">
        <f>IF(BM13&lt;&gt;"", IF(RANK(BM13, BM$5:BM$62)+COUNTIF(BM$5:BM13,BM13)-1&lt;=(BN$65-BL$63),RANK(BM13, BM$5:BM$62)+COUNTIF(BM$5:BM13,BM13)-1, ""), "")</f>
        <v/>
      </c>
      <c r="BO13" s="117" t="str">
        <f t="shared" si="37"/>
        <v/>
      </c>
      <c r="BP13" s="77"/>
      <c r="BQ13" s="114">
        <f t="shared" si="152"/>
        <v>0</v>
      </c>
      <c r="BR13" s="115" t="str">
        <f t="shared" si="38"/>
        <v/>
      </c>
      <c r="BS13" s="115" t="str">
        <f t="shared" si="39"/>
        <v/>
      </c>
      <c r="BT13" s="115" t="str">
        <f>IF(BS13&lt;&gt;"", IF(RANK(BS13, BS$5:BS$62)+COUNTIF(BS$5:BS13,BS13)-1&lt;=(BT$65-BR$63),RANK(BS13, BS$5:BS$62)+COUNTIF(BS$5:BS13,BS13)-1, ""), "")</f>
        <v/>
      </c>
      <c r="BU13" s="117" t="str">
        <f t="shared" si="40"/>
        <v/>
      </c>
      <c r="BV13" s="77"/>
      <c r="BW13" s="114">
        <f t="shared" si="153"/>
        <v>0</v>
      </c>
      <c r="BX13" s="115" t="str">
        <f t="shared" si="41"/>
        <v/>
      </c>
      <c r="BY13" s="115" t="str">
        <f t="shared" si="42"/>
        <v/>
      </c>
      <c r="BZ13" s="115" t="str">
        <f>IF(BY13&lt;&gt;"", IF(RANK(BY13, BY$5:BY$62)+COUNTIF(BY$5:BY13,BY13)-1&lt;=(BZ$65-BX$63),RANK(BY13, BY$5:BY$62)+COUNTIF(BY$5:BY13,BY13)-1, ""), "")</f>
        <v/>
      </c>
      <c r="CA13" s="117" t="str">
        <f t="shared" si="43"/>
        <v/>
      </c>
      <c r="CB13" s="77"/>
      <c r="CC13" s="114">
        <f t="shared" si="154"/>
        <v>0</v>
      </c>
      <c r="CD13" s="115" t="str">
        <f t="shared" si="44"/>
        <v/>
      </c>
      <c r="CE13" s="115" t="str">
        <f t="shared" si="45"/>
        <v/>
      </c>
      <c r="CF13" s="115" t="str">
        <f>IF(CE13&lt;&gt;"", IF(RANK(CE13, CE$5:CE$62)+COUNTIF(CE$5:CE13,CE13)-1&lt;=(CF$65-CD$63),RANK(CE13, CE$5:CE$62)+COUNTIF(CE$5:CE13,CE13)-1, ""), "")</f>
        <v/>
      </c>
      <c r="CG13" s="117" t="str">
        <f t="shared" si="46"/>
        <v/>
      </c>
      <c r="CH13" s="77"/>
      <c r="CI13" s="114">
        <f t="shared" si="155"/>
        <v>0</v>
      </c>
      <c r="CJ13" s="115" t="str">
        <f t="shared" si="47"/>
        <v/>
      </c>
      <c r="CK13" s="115" t="str">
        <f t="shared" si="48"/>
        <v/>
      </c>
      <c r="CL13" s="115" t="str">
        <f>IF(CK13&lt;&gt;"", IF(RANK(CK13, CK$5:CK$62)+COUNTIF(CK$5:CK13,CK13)-1&lt;=(CL$65-CJ$63),RANK(CK13, CK$5:CK$62)+COUNTIF(CK$5:CK13,CK13)-1, ""), "")</f>
        <v/>
      </c>
      <c r="CM13" s="117" t="str">
        <f t="shared" si="49"/>
        <v/>
      </c>
      <c r="CN13" s="77"/>
      <c r="CO13" s="114">
        <f t="shared" si="156"/>
        <v>0</v>
      </c>
      <c r="CP13" s="115" t="str">
        <f t="shared" si="50"/>
        <v/>
      </c>
      <c r="CQ13" s="115" t="str">
        <f t="shared" si="51"/>
        <v/>
      </c>
      <c r="CR13" s="115" t="str">
        <f>IF(CQ13&lt;&gt;"", IF(RANK(CQ13, CQ$5:CQ$62)+COUNTIF(CQ$5:CQ13,CQ13)-1&lt;=(CR$65-CP$63),RANK(CQ13, CQ$5:CQ$62)+COUNTIF(CQ$5:CQ13,CQ13)-1, ""), "")</f>
        <v/>
      </c>
      <c r="CS13" s="117" t="str">
        <f t="shared" si="52"/>
        <v/>
      </c>
      <c r="CT13" s="77"/>
      <c r="CU13" s="114">
        <f t="shared" si="157"/>
        <v>0</v>
      </c>
      <c r="CV13" s="115" t="str">
        <f t="shared" si="53"/>
        <v/>
      </c>
      <c r="CW13" s="115" t="str">
        <f t="shared" si="54"/>
        <v/>
      </c>
      <c r="CX13" s="115" t="str">
        <f>IF(CW13&lt;&gt;"", IF(RANK(CW13, CW$5:CW$62)+COUNTIF(CW$5:CW13,CW13)-1&lt;=(CX$65-CV$63),RANK(CW13, CW$5:CW$62)+COUNTIF(CW$5:CW13,CW13)-1, ""), "")</f>
        <v/>
      </c>
      <c r="CY13" s="117" t="str">
        <f t="shared" si="55"/>
        <v/>
      </c>
      <c r="CZ13" s="77"/>
      <c r="DA13" s="114">
        <f t="shared" si="158"/>
        <v>0</v>
      </c>
      <c r="DB13" s="115" t="str">
        <f t="shared" si="56"/>
        <v/>
      </c>
      <c r="DC13" s="115" t="str">
        <f t="shared" si="57"/>
        <v/>
      </c>
      <c r="DD13" s="115" t="str">
        <f>IF(DC13&lt;&gt;"", IF(RANK(DC13, DC$5:DC$62)+COUNTIF(DC$5:DC13,DC13)-1&lt;=(DD$65-DB$63),RANK(DC13, DC$5:DC$62)+COUNTIF(DC$5:DC13,DC13)-1, ""), "")</f>
        <v/>
      </c>
      <c r="DE13" s="117" t="str">
        <f t="shared" si="58"/>
        <v/>
      </c>
      <c r="DF13" s="77"/>
      <c r="DG13" s="114">
        <f t="shared" si="159"/>
        <v>0</v>
      </c>
      <c r="DH13" s="115" t="str">
        <f t="shared" si="59"/>
        <v/>
      </c>
      <c r="DI13" s="115" t="str">
        <f t="shared" si="60"/>
        <v/>
      </c>
      <c r="DJ13" s="115" t="str">
        <f>IF(DI13&lt;&gt;"", IF(RANK(DI13, DI$5:DI$62)+COUNTIF(DI$5:DI13,DI13)-1&lt;=(DJ$65-DH$63),RANK(DI13, DI$5:DI$62)+COUNTIF(DI$5:DI13,DI13)-1, ""), "")</f>
        <v/>
      </c>
      <c r="DK13" s="117" t="str">
        <f t="shared" si="61"/>
        <v/>
      </c>
      <c r="DL13" s="77"/>
      <c r="DM13" s="114">
        <f t="shared" si="160"/>
        <v>0</v>
      </c>
      <c r="DN13" s="115" t="str">
        <f t="shared" si="62"/>
        <v/>
      </c>
      <c r="DO13" s="115" t="str">
        <f t="shared" si="63"/>
        <v/>
      </c>
      <c r="DP13" s="115" t="str">
        <f>IF(DO13&lt;&gt;"", IF(RANK(DO13, DO$5:DO$62)+COUNTIF(DO$5:DO13,DO13)-1&lt;=(DP$65-DN$63),RANK(DO13, DO$5:DO$62)+COUNTIF(DO$5:DO13,DO13)-1, ""), "")</f>
        <v/>
      </c>
      <c r="DQ13" s="117" t="str">
        <f t="shared" si="64"/>
        <v/>
      </c>
      <c r="DR13" s="77"/>
      <c r="DS13" s="114">
        <f t="shared" si="161"/>
        <v>0</v>
      </c>
      <c r="DT13" s="115" t="str">
        <f t="shared" si="65"/>
        <v/>
      </c>
      <c r="DU13" s="115" t="str">
        <f t="shared" si="66"/>
        <v/>
      </c>
      <c r="DV13" s="115" t="str">
        <f>IF(DU13&lt;&gt;"", IF(RANK(DU13, DU$5:DU$62)+COUNTIF(DU$5:DU13,DU13)-1&lt;=(DV$65-DT$63),RANK(DU13, DU$5:DU$62)+COUNTIF(DU$5:DU13,DU13)-1, ""), "")</f>
        <v/>
      </c>
      <c r="DW13" s="117" t="str">
        <f t="shared" si="67"/>
        <v/>
      </c>
      <c r="DX13" s="77"/>
      <c r="DY13" s="114">
        <f t="shared" si="162"/>
        <v>0</v>
      </c>
      <c r="DZ13" s="115" t="str">
        <f t="shared" si="68"/>
        <v/>
      </c>
      <c r="EA13" s="115" t="str">
        <f t="shared" si="69"/>
        <v/>
      </c>
      <c r="EB13" s="115" t="str">
        <f>IF(EA13&lt;&gt;"", IF(RANK(EA13, EA$5:EA$62)+COUNTIF(EA$5:EA13,EA13)-1&lt;=(EB$65-DZ$63),RANK(EA13, EA$5:EA$62)+COUNTIF(EA$5:EA13,EA13)-1, ""), "")</f>
        <v/>
      </c>
      <c r="EC13" s="117" t="str">
        <f t="shared" si="70"/>
        <v/>
      </c>
      <c r="ED13" s="77"/>
      <c r="EE13" s="114">
        <f t="shared" si="163"/>
        <v>0</v>
      </c>
      <c r="EF13" s="115" t="str">
        <f t="shared" si="71"/>
        <v/>
      </c>
      <c r="EG13" s="116" t="str">
        <f t="shared" si="72"/>
        <v/>
      </c>
      <c r="EH13" s="115" t="str">
        <f>IF(EG13&lt;&gt;"", IF(RANK(EG13, EG$5:EG$62)+COUNTIF(EG$5:EG13,EG13)-1&lt;=(EH$65-EF$63),RANK(EG13, EG$5:EG$62)+COUNTIF(EG$5:EG13,EG13)-1, ""), "")</f>
        <v/>
      </c>
      <c r="EI13" s="117" t="str">
        <f t="shared" si="73"/>
        <v/>
      </c>
      <c r="EJ13" s="77"/>
      <c r="EK13" s="114">
        <f t="shared" si="164"/>
        <v>0</v>
      </c>
      <c r="EL13" s="115" t="str">
        <f t="shared" si="74"/>
        <v/>
      </c>
      <c r="EM13" s="115" t="str">
        <f t="shared" si="75"/>
        <v/>
      </c>
      <c r="EN13" s="115" t="str">
        <f>IF(EM13&lt;&gt;"", IF(RANK(EM13, EM$5:EM$62)+COUNTIF(EM$5:EM13,EM13)-1&lt;=(EN$65-EL$63),RANK(EM13, EM$5:EM$62)+COUNTIF(EM$5:EM13,EM13)-1, ""), "")</f>
        <v/>
      </c>
      <c r="EO13" s="117" t="str">
        <f t="shared" si="76"/>
        <v/>
      </c>
      <c r="EP13" s="77"/>
      <c r="EQ13" s="114">
        <f t="shared" si="165"/>
        <v>0</v>
      </c>
      <c r="ER13" s="115" t="str">
        <f t="shared" si="77"/>
        <v/>
      </c>
      <c r="ES13" s="115" t="str">
        <f t="shared" si="78"/>
        <v/>
      </c>
      <c r="ET13" s="115" t="str">
        <f>IF(ES13&lt;&gt;"", IF(RANK(ES13, ES$5:ES$62)+COUNTIF(ES$5:ES13,ES13)-1&lt;=(ET$65-ER$63),RANK(ES13, ES$5:ES$62)+COUNTIF(ES$5:ES13,ES13)-1, ""), "")</f>
        <v/>
      </c>
      <c r="EU13" s="117" t="str">
        <f t="shared" si="79"/>
        <v/>
      </c>
      <c r="EV13" s="77"/>
      <c r="EW13" s="114">
        <f t="shared" si="166"/>
        <v>0</v>
      </c>
      <c r="EX13" s="115" t="str">
        <f t="shared" si="80"/>
        <v/>
      </c>
      <c r="EY13" s="115" t="str">
        <f t="shared" si="81"/>
        <v/>
      </c>
      <c r="EZ13" s="115" t="str">
        <f>IF(EY13&lt;&gt;"", IF(RANK(EY13, EY$5:EY$62)+COUNTIF(EY$5:EY13,EY13)-1&lt;=(EZ$65-EX$63),RANK(EY13, EY$5:EY$62)+COUNTIF(EY$5:EY13,EY13)-1, ""), "")</f>
        <v/>
      </c>
      <c r="FA13" s="117" t="str">
        <f t="shared" si="82"/>
        <v/>
      </c>
      <c r="FB13" s="77"/>
      <c r="FC13" s="114">
        <f t="shared" si="167"/>
        <v>0</v>
      </c>
      <c r="FD13" s="115" t="str">
        <f t="shared" si="83"/>
        <v/>
      </c>
      <c r="FE13" s="115" t="str">
        <f t="shared" si="84"/>
        <v/>
      </c>
      <c r="FF13" s="115" t="str">
        <f>IF(FE13&lt;&gt;"", IF(RANK(FE13, FE$5:FE$62)+COUNTIF(FE$5:FE13,FE13)-1&lt;=(FF$65-FD$63),RANK(FE13, FE$5:FE$62)+COUNTIF(FE$5:FE13,FE13)-1, ""), "")</f>
        <v/>
      </c>
      <c r="FG13" s="117" t="str">
        <f t="shared" si="85"/>
        <v/>
      </c>
      <c r="FH13" s="77"/>
      <c r="FI13" s="114">
        <f t="shared" si="168"/>
        <v>0</v>
      </c>
      <c r="FJ13" s="115" t="str">
        <f t="shared" si="86"/>
        <v/>
      </c>
      <c r="FK13" s="115" t="str">
        <f t="shared" si="87"/>
        <v/>
      </c>
      <c r="FL13" s="115" t="str">
        <f>IF(FK13&lt;&gt;"", IF(RANK(FK13, FK$5:FK$62)+COUNTIF(FK$5:FK13,FK13)-1&lt;=(FL$65-FJ$63),RANK(FK13, FK$5:FK$62)+COUNTIF(FK$5:FK13,FK13)-1, ""), "")</f>
        <v/>
      </c>
      <c r="FM13" s="117" t="str">
        <f t="shared" si="88"/>
        <v/>
      </c>
      <c r="FN13" s="77"/>
      <c r="FO13" s="114">
        <f t="shared" si="169"/>
        <v>0</v>
      </c>
      <c r="FP13" s="115" t="str">
        <f t="shared" si="89"/>
        <v/>
      </c>
      <c r="FQ13" s="115" t="str">
        <f t="shared" si="90"/>
        <v/>
      </c>
      <c r="FR13" s="115" t="str">
        <f>IF(FQ13&lt;&gt;"", IF(RANK(FQ13, FQ$5:FQ$62)+COUNTIF(FQ$5:FQ13,FQ13)-1&lt;=(FR$65-FP$63),RANK(FQ13, FQ$5:FQ$62)+COUNTIF(FQ$5:FQ13,FQ13)-1, ""), "")</f>
        <v/>
      </c>
      <c r="FS13" s="117" t="str">
        <f t="shared" si="91"/>
        <v/>
      </c>
      <c r="FT13" s="77"/>
      <c r="FU13" s="114">
        <f t="shared" si="170"/>
        <v>0</v>
      </c>
      <c r="FV13" s="115" t="str">
        <f t="shared" si="92"/>
        <v/>
      </c>
      <c r="FW13" s="115" t="str">
        <f t="shared" si="93"/>
        <v/>
      </c>
      <c r="FX13" s="115" t="str">
        <f>IF(FW13&lt;&gt;"", IF(RANK(FW13, FW$5:FW$62)+COUNTIF(FW$5:FW13,FW13)-1&lt;=(FX$65-FV$63),RANK(FW13, FW$5:FW$62)+COUNTIF(FW$5:FW13,FW13)-1, ""), "")</f>
        <v/>
      </c>
      <c r="FY13" s="117" t="str">
        <f t="shared" si="94"/>
        <v/>
      </c>
      <c r="FZ13" s="77"/>
      <c r="GA13" s="114">
        <f t="shared" si="171"/>
        <v>0</v>
      </c>
      <c r="GB13" s="115" t="str">
        <f t="shared" si="95"/>
        <v/>
      </c>
      <c r="GC13" s="115" t="str">
        <f t="shared" si="96"/>
        <v/>
      </c>
      <c r="GD13" s="115" t="str">
        <f>IF(GC13&lt;&gt;"", IF(RANK(GC13, GC$5:GC$62)+COUNTIF(GC$5:GC13,GC13)-1&lt;=(GD$65-GB$63),RANK(GC13, GC$5:GC$62)+COUNTIF(GC$5:GC13,GC13)-1, ""), "")</f>
        <v/>
      </c>
      <c r="GE13" s="117" t="str">
        <f t="shared" si="97"/>
        <v/>
      </c>
      <c r="GF13" s="77"/>
      <c r="GG13" s="114">
        <f t="shared" si="172"/>
        <v>0</v>
      </c>
      <c r="GH13" s="115" t="str">
        <f t="shared" si="98"/>
        <v/>
      </c>
      <c r="GI13" s="115" t="str">
        <f t="shared" si="99"/>
        <v/>
      </c>
      <c r="GJ13" s="115" t="str">
        <f>IF(GI13&lt;&gt;"", IF(RANK(GI13, GI$5:GI$62)+COUNTIF(GI$5:GI13,GI13)-1&lt;=(GJ$65-GH$63),RANK(GI13, GI$5:GI$62)+COUNTIF(GI$5:GI13,GI13)-1, ""), "")</f>
        <v/>
      </c>
      <c r="GK13" s="117" t="str">
        <f t="shared" si="100"/>
        <v/>
      </c>
      <c r="GL13" s="77"/>
      <c r="GM13" s="114">
        <f t="shared" si="173"/>
        <v>0</v>
      </c>
      <c r="GN13" s="115" t="str">
        <f t="shared" si="101"/>
        <v/>
      </c>
      <c r="GO13" s="115" t="str">
        <f t="shared" si="102"/>
        <v/>
      </c>
      <c r="GP13" s="115" t="str">
        <f>IF(GO13&lt;&gt;"", IF(RANK(GO13, GO$5:GO$62)+COUNTIF(GO$5:GO13,GO13)-1&lt;=(GP$65-GN$63),RANK(GO13, GO$5:GO$62)+COUNTIF(GO$5:GO13,GO13)-1, ""), "")</f>
        <v/>
      </c>
      <c r="GQ13" s="117" t="str">
        <f t="shared" si="103"/>
        <v/>
      </c>
      <c r="GR13" s="77"/>
      <c r="GS13" s="114">
        <f t="shared" si="174"/>
        <v>0</v>
      </c>
      <c r="GT13" s="115" t="str">
        <f t="shared" si="104"/>
        <v/>
      </c>
      <c r="GU13" s="115" t="str">
        <f t="shared" si="105"/>
        <v/>
      </c>
      <c r="GV13" s="115" t="str">
        <f>IF(GU13&lt;&gt;"", IF(RANK(GU13, GU$5:GU$62)+COUNTIF(GU$5:GU13,GU13)-1&lt;=(GV$65-GT$63),RANK(GU13, GU$5:GU$62)+COUNTIF(GU$5:GU13,GU13)-1, ""), "")</f>
        <v/>
      </c>
      <c r="GW13" s="117" t="str">
        <f t="shared" si="106"/>
        <v/>
      </c>
      <c r="GX13" s="77"/>
      <c r="GY13" s="114">
        <f t="shared" si="175"/>
        <v>0</v>
      </c>
      <c r="GZ13" s="115" t="str">
        <f t="shared" si="107"/>
        <v/>
      </c>
      <c r="HA13" s="115" t="str">
        <f t="shared" si="108"/>
        <v/>
      </c>
      <c r="HB13" s="115" t="str">
        <f>IF(HA13&lt;&gt;"", IF(RANK(HA13, HA$5:HA$62)+COUNTIF(HA$5:HA13,HA13)-1&lt;=(HB$65-GZ$63),RANK(HA13, HA$5:HA$62)+COUNTIF(HA$5:HA13,HA13)-1, ""), "")</f>
        <v/>
      </c>
      <c r="HC13" s="117" t="str">
        <f t="shared" si="109"/>
        <v/>
      </c>
      <c r="HD13" s="77"/>
      <c r="HE13" s="114">
        <f t="shared" si="176"/>
        <v>0</v>
      </c>
      <c r="HF13" s="115" t="str">
        <f t="shared" si="110"/>
        <v/>
      </c>
      <c r="HG13" s="115" t="str">
        <f t="shared" si="111"/>
        <v/>
      </c>
      <c r="HH13" s="115" t="str">
        <f>IF(HG13&lt;&gt;"", IF(RANK(HG13, HG$5:HG$62)+COUNTIF(HG$5:HG13,HG13)-1&lt;=(HH$65-HF$63),RANK(HG13, HG$5:HG$62)+COUNTIF(HG$5:HG13,HG13)-1, ""), "")</f>
        <v/>
      </c>
      <c r="HI13" s="117" t="str">
        <f t="shared" si="112"/>
        <v/>
      </c>
      <c r="HJ13" s="77">
        <v>52</v>
      </c>
      <c r="HK13" s="114">
        <f t="shared" si="177"/>
        <v>7.1311025781678548E-4</v>
      </c>
      <c r="HL13" s="115" t="str">
        <f t="shared" si="113"/>
        <v/>
      </c>
      <c r="HM13" s="115">
        <f t="shared" si="114"/>
        <v>52</v>
      </c>
      <c r="HN13" s="115" t="str">
        <f>IF(HM13&lt;&gt;"", IF(RANK(HM13, HM$5:HM$62)+COUNTIF(HM$5:HM13,HM13)-1&lt;=(HN$65-HL$63),RANK(HM13, HM$5:HM$62)+COUNTIF(HM$5:HM13,HM13)-1, ""), "")</f>
        <v/>
      </c>
      <c r="HO13" s="117" t="str">
        <f t="shared" si="115"/>
        <v/>
      </c>
      <c r="HP13" s="77">
        <v>38</v>
      </c>
      <c r="HQ13" s="114">
        <f t="shared" si="178"/>
        <v>5.1532411174396526E-4</v>
      </c>
      <c r="HR13" s="115" t="str">
        <f t="shared" si="116"/>
        <v/>
      </c>
      <c r="HS13" s="115">
        <f t="shared" si="117"/>
        <v>38</v>
      </c>
      <c r="HT13" s="115" t="str">
        <f>IF(HS13&lt;&gt;"", IF(RANK(HS13, HS$5:HS$62)+COUNTIF(HS$5:HS13,HS13)-1&lt;=(HT$65-HR$63),RANK(HS13, HS$5:HS$62)+COUNTIF(HS$5:HS13,HS13)-1, ""), "")</f>
        <v/>
      </c>
      <c r="HU13" s="117" t="str">
        <f t="shared" si="118"/>
        <v/>
      </c>
      <c r="HV13" s="77">
        <v>182</v>
      </c>
      <c r="HW13" s="114">
        <f t="shared" si="179"/>
        <v>2.8447723400597089E-3</v>
      </c>
      <c r="HX13" s="115" t="str">
        <f t="shared" si="119"/>
        <v/>
      </c>
      <c r="HY13" s="115">
        <f t="shared" si="120"/>
        <v>182</v>
      </c>
      <c r="HZ13" s="115" t="str">
        <f>IF(HY13&lt;&gt;"", IF(RANK(HY13, HY$5:HY$62)+COUNTIF(HY$5:HY13,HY13)-1&lt;=(HZ$65-HX$63),RANK(HY13, HY$5:HY$62)+COUNTIF(HY$5:HY13,HY13)-1, ""), "")</f>
        <v/>
      </c>
      <c r="IA13" s="117" t="str">
        <f t="shared" si="121"/>
        <v/>
      </c>
      <c r="IB13" s="77">
        <v>40</v>
      </c>
      <c r="IC13" s="114">
        <f t="shared" si="180"/>
        <v>5.8798453600670305E-4</v>
      </c>
      <c r="ID13" s="115" t="str">
        <f t="shared" si="122"/>
        <v/>
      </c>
      <c r="IE13" s="115">
        <f t="shared" si="123"/>
        <v>40</v>
      </c>
      <c r="IF13" s="115" t="str">
        <f>IF(IE13&lt;&gt;"", IF(RANK(IE13, IE$5:IE$62)+COUNTIF(IE$5:IE13,IE13)-1&lt;=(IF$65-ID$63),RANK(IE13, IE$5:IE$62)+COUNTIF(IE$5:IE13,IE13)-1, ""), "")</f>
        <v/>
      </c>
      <c r="IG13" s="117" t="str">
        <f t="shared" si="124"/>
        <v/>
      </c>
      <c r="IH13" s="77">
        <v>36</v>
      </c>
      <c r="II13" s="114">
        <f t="shared" si="181"/>
        <v>6.1866300051555253E-4</v>
      </c>
      <c r="IJ13" s="115" t="str">
        <f t="shared" si="125"/>
        <v/>
      </c>
      <c r="IK13" s="115">
        <f t="shared" si="126"/>
        <v>36</v>
      </c>
      <c r="IL13" s="115" t="str">
        <f>IF(IK13&lt;&gt;"", IF(RANK(IK13, IK$5:IK$62)+COUNTIF(IK$5:IK13,IK13)-1&lt;=(IL$65-IJ$63),RANK(IK13, IK$5:IK$62)+COUNTIF(IK$5:IK13,IK13)-1, ""), "")</f>
        <v/>
      </c>
      <c r="IM13" s="117" t="str">
        <f t="shared" si="127"/>
        <v/>
      </c>
      <c r="IN13" s="104" t="str">
        <f t="shared" si="128"/>
        <v/>
      </c>
      <c r="IO13" s="41">
        <f t="shared" si="129"/>
        <v>348</v>
      </c>
      <c r="IP13" s="42">
        <v>18354</v>
      </c>
      <c r="IQ13" s="43">
        <f t="shared" si="130"/>
        <v>18702</v>
      </c>
      <c r="IR13" s="43"/>
      <c r="IS13" s="98" t="str">
        <f t="shared" si="131"/>
        <v/>
      </c>
      <c r="IT13" s="77" t="str">
        <f t="shared" si="0"/>
        <v/>
      </c>
      <c r="IU13" s="77" t="str">
        <f t="shared" si="132"/>
        <v/>
      </c>
      <c r="IV13" s="77"/>
      <c r="IW13" s="99" t="str">
        <f t="shared" si="133"/>
        <v/>
      </c>
      <c r="IX13" s="77" t="str">
        <f t="shared" si="134"/>
        <v/>
      </c>
      <c r="IY13" s="98" t="str">
        <f t="shared" si="135"/>
        <v/>
      </c>
      <c r="IZ13" s="98" t="str">
        <f>IF(IY13&lt;&gt;"", IF(RANK(IY13, $IY$5:$IY$62)+COUNTIF(IY$5:IY13,IY13)-1&lt;=(400-$IU$63-$IX$63), RANK(IY13, $IY$5:$IY$62)+COUNTIF(IY$5:IY13,IY13)-1, ""), "")</f>
        <v/>
      </c>
      <c r="JA13" s="82" t="str">
        <f t="shared" si="136"/>
        <v/>
      </c>
      <c r="JB13" s="90" t="str">
        <f t="shared" si="137"/>
        <v/>
      </c>
      <c r="JD13" s="106">
        <f t="shared" si="1"/>
        <v>5.8591187399191643E-4</v>
      </c>
      <c r="JE13" s="56">
        <f t="shared" si="2"/>
        <v>0</v>
      </c>
      <c r="JF13" s="64">
        <f t="shared" si="138"/>
        <v>-5.8591187399191643E-4</v>
      </c>
      <c r="JH13" s="108" t="str">
        <f t="shared" si="3"/>
        <v/>
      </c>
      <c r="JI13" s="56" t="str">
        <f t="shared" si="139"/>
        <v/>
      </c>
      <c r="JJ13" s="56" t="str">
        <f t="shared" si="4"/>
        <v/>
      </c>
      <c r="JK13" s="107" t="str">
        <f t="shared" si="140"/>
        <v/>
      </c>
    </row>
    <row r="14" spans="1:271" ht="15" customHeight="1" x14ac:dyDescent="0.2">
      <c r="A14" s="100" t="s">
        <v>206</v>
      </c>
      <c r="B14" s="77"/>
      <c r="C14" s="114">
        <f t="shared" si="141"/>
        <v>0</v>
      </c>
      <c r="D14" s="115" t="str">
        <f t="shared" si="5"/>
        <v/>
      </c>
      <c r="E14" s="115" t="str">
        <f t="shared" si="6"/>
        <v/>
      </c>
      <c r="F14" s="115" t="str">
        <f>IF(E14&lt;&gt;"", IF(RANK(E14, E$5:E$62)+COUNTIF(E$5:E14,E14)-1&lt;=(F$65-D$63),RANK(E14, E$5:E$62)+COUNTIF(E$5:E14,E14)-1, ""), "")</f>
        <v/>
      </c>
      <c r="G14" s="117" t="str">
        <f t="shared" si="7"/>
        <v/>
      </c>
      <c r="H14" s="77"/>
      <c r="I14" s="114">
        <f t="shared" si="142"/>
        <v>0</v>
      </c>
      <c r="J14" s="115" t="str">
        <f t="shared" si="8"/>
        <v/>
      </c>
      <c r="K14" s="115" t="str">
        <f t="shared" si="9"/>
        <v/>
      </c>
      <c r="L14" s="115" t="str">
        <f>IF(K14&lt;&gt;"", IF(RANK(K14, K$5:K$62)+COUNTIF(K$5:K14,K14)-1&lt;=(L$65-J$63),RANK(K14, K$5:K$62)+COUNTIF(K$5:K14,K14)-1, ""), "")</f>
        <v/>
      </c>
      <c r="M14" s="117" t="str">
        <f t="shared" si="10"/>
        <v/>
      </c>
      <c r="N14" s="77"/>
      <c r="O14" s="114">
        <f t="shared" si="143"/>
        <v>0</v>
      </c>
      <c r="P14" s="115" t="str">
        <f t="shared" si="11"/>
        <v/>
      </c>
      <c r="Q14" s="115" t="str">
        <f t="shared" si="12"/>
        <v/>
      </c>
      <c r="R14" s="115" t="str">
        <f>IF(Q14&lt;&gt;"", IF(RANK(Q14, Q$5:Q$62)+COUNTIF(Q$5:Q14,Q14)-1&lt;=(R$65-P$63),RANK(Q14, Q$5:Q$62)+COUNTIF(Q$5:Q14,Q14)-1, ""), "")</f>
        <v/>
      </c>
      <c r="S14" s="117" t="str">
        <f t="shared" si="13"/>
        <v/>
      </c>
      <c r="T14" s="77"/>
      <c r="U14" s="114">
        <f t="shared" si="144"/>
        <v>0</v>
      </c>
      <c r="V14" s="115" t="str">
        <f t="shared" si="14"/>
        <v/>
      </c>
      <c r="W14" s="115" t="str">
        <f t="shared" si="15"/>
        <v/>
      </c>
      <c r="X14" s="115" t="str">
        <f>IF(W14&lt;&gt;"", IF(RANK(W14, W$5:W$62)+COUNTIF(W$5:W14,W14)-1&lt;=(X$65-V$63),RANK(W14, W$5:W$62)+COUNTIF(W$5:W14,W14)-1, ""), "")</f>
        <v/>
      </c>
      <c r="Y14" s="117" t="str">
        <f t="shared" si="16"/>
        <v/>
      </c>
      <c r="Z14" s="77"/>
      <c r="AA14" s="114">
        <f t="shared" si="145"/>
        <v>0</v>
      </c>
      <c r="AB14" s="115" t="str">
        <f t="shared" si="17"/>
        <v/>
      </c>
      <c r="AC14" s="115" t="str">
        <f t="shared" si="18"/>
        <v/>
      </c>
      <c r="AD14" s="115" t="str">
        <f>IF(AC14&lt;&gt;"", IF(RANK(AC14, AC$5:AC$62)+COUNTIF(AC$5:AC14,AC14)-1&lt;=(AD$65-AB$63),RANK(AC14, AC$5:AC$62)+COUNTIF(AC$5:AC14,AC14)-1, ""), "")</f>
        <v/>
      </c>
      <c r="AE14" s="117" t="str">
        <f t="shared" si="19"/>
        <v/>
      </c>
      <c r="AF14" s="77">
        <v>441</v>
      </c>
      <c r="AG14" s="114">
        <f t="shared" si="146"/>
        <v>5.9592983973406127E-3</v>
      </c>
      <c r="AH14" s="115" t="str">
        <f t="shared" si="20"/>
        <v/>
      </c>
      <c r="AI14" s="115">
        <f t="shared" si="21"/>
        <v>441</v>
      </c>
      <c r="AJ14" s="115" t="str">
        <f>IF(AI14&lt;&gt;"", IF(RANK(AI14, AI$5:AI$62)+COUNTIF(AI$5:AI14,AI14)-1&lt;=(AJ$65-AH$63),RANK(AI14, AI$5:AI$62)+COUNTIF(AI$5:AI14,AI14)-1, ""), "")</f>
        <v/>
      </c>
      <c r="AK14" s="117" t="str">
        <f t="shared" si="22"/>
        <v/>
      </c>
      <c r="AL14" s="77">
        <v>4176</v>
      </c>
      <c r="AM14" s="114">
        <f t="shared" si="147"/>
        <v>6.5716174110093478E-2</v>
      </c>
      <c r="AN14" s="115" t="str">
        <f t="shared" si="23"/>
        <v/>
      </c>
      <c r="AO14" s="115">
        <f t="shared" si="24"/>
        <v>4176</v>
      </c>
      <c r="AP14" s="115" t="str">
        <f>IF(AO14&lt;&gt;"", IF(RANK(AO14, AO$5:AO$62)+COUNTIF(AO$5:AO14,AO14)-1&lt;=(AP$65-AN$63),RANK(AO14, AO$5:AO$62)+COUNTIF(AO$5:AO14,AO14)-1, ""), "")</f>
        <v/>
      </c>
      <c r="AQ14" s="117" t="str">
        <f t="shared" si="25"/>
        <v/>
      </c>
      <c r="AR14" s="77"/>
      <c r="AS14" s="114">
        <f t="shared" si="148"/>
        <v>0</v>
      </c>
      <c r="AT14" s="115" t="str">
        <f t="shared" si="26"/>
        <v/>
      </c>
      <c r="AU14" s="115" t="str">
        <f t="shared" si="27"/>
        <v/>
      </c>
      <c r="AV14" s="115" t="str">
        <f>IF(AU14&lt;&gt;"", IF(RANK(AU14, AU$5:AU$62)+COUNTIF(AU$5:AU14,AU14)-1&lt;=(AV$65-AT$63),RANK(AU14, AU$5:AU$62)+COUNTIF(AU$5:AU14,AU14)-1, ""), "")</f>
        <v/>
      </c>
      <c r="AW14" s="117" t="str">
        <f t="shared" si="28"/>
        <v/>
      </c>
      <c r="AX14" s="77"/>
      <c r="AY14" s="114">
        <f t="shared" si="149"/>
        <v>0</v>
      </c>
      <c r="AZ14" s="115" t="str">
        <f t="shared" si="29"/>
        <v/>
      </c>
      <c r="BA14" s="115" t="str">
        <f t="shared" si="30"/>
        <v/>
      </c>
      <c r="BB14" s="115" t="str">
        <f>IF(BA14&lt;&gt;"", IF(RANK(BA14, BA$5:BA$62)+COUNTIF(BA$5:BA14,BA14)-1&lt;=(BB$65-AZ$63),RANK(BA14, BA$5:BA$62)+COUNTIF(BA$5:BA14,BA14)-1, ""), "")</f>
        <v/>
      </c>
      <c r="BC14" s="117" t="str">
        <f t="shared" si="31"/>
        <v/>
      </c>
      <c r="BD14" s="77"/>
      <c r="BE14" s="114">
        <f t="shared" si="150"/>
        <v>0</v>
      </c>
      <c r="BF14" s="115" t="str">
        <f t="shared" si="32"/>
        <v/>
      </c>
      <c r="BG14" s="115" t="str">
        <f t="shared" si="33"/>
        <v/>
      </c>
      <c r="BH14" s="115" t="str">
        <f>IF(BG14&lt;&gt;"", IF(RANK(BG14, BG$5:BG$62)+COUNTIF(BG$5:BG14,BG14)-1&lt;=(BH$65-BF$63),RANK(BG14, BG$5:BG$62)+COUNTIF(BG$5:BG14,BG14)-1, ""), "")</f>
        <v/>
      </c>
      <c r="BI14" s="117" t="str">
        <f t="shared" si="34"/>
        <v/>
      </c>
      <c r="BJ14" s="77"/>
      <c r="BK14" s="114">
        <f t="shared" si="151"/>
        <v>0</v>
      </c>
      <c r="BL14" s="115" t="str">
        <f t="shared" si="35"/>
        <v/>
      </c>
      <c r="BM14" s="115" t="str">
        <f t="shared" si="36"/>
        <v/>
      </c>
      <c r="BN14" s="115" t="str">
        <f>IF(BM14&lt;&gt;"", IF(RANK(BM14, BM$5:BM$62)+COUNTIF(BM$5:BM14,BM14)-1&lt;=(BN$65-BL$63),RANK(BM14, BM$5:BM$62)+COUNTIF(BM$5:BM14,BM14)-1, ""), "")</f>
        <v/>
      </c>
      <c r="BO14" s="117" t="str">
        <f t="shared" si="37"/>
        <v/>
      </c>
      <c r="BP14" s="77"/>
      <c r="BQ14" s="114">
        <f t="shared" si="152"/>
        <v>0</v>
      </c>
      <c r="BR14" s="115" t="str">
        <f t="shared" si="38"/>
        <v/>
      </c>
      <c r="BS14" s="115" t="str">
        <f t="shared" si="39"/>
        <v/>
      </c>
      <c r="BT14" s="115" t="str">
        <f>IF(BS14&lt;&gt;"", IF(RANK(BS14, BS$5:BS$62)+COUNTIF(BS$5:BS14,BS14)-1&lt;=(BT$65-BR$63),RANK(BS14, BS$5:BS$62)+COUNTIF(BS$5:BS14,BS14)-1, ""), "")</f>
        <v/>
      </c>
      <c r="BU14" s="117" t="str">
        <f t="shared" si="40"/>
        <v/>
      </c>
      <c r="BV14" s="77"/>
      <c r="BW14" s="114">
        <f t="shared" si="153"/>
        <v>0</v>
      </c>
      <c r="BX14" s="115" t="str">
        <f t="shared" si="41"/>
        <v/>
      </c>
      <c r="BY14" s="115" t="str">
        <f t="shared" si="42"/>
        <v/>
      </c>
      <c r="BZ14" s="115" t="str">
        <f>IF(BY14&lt;&gt;"", IF(RANK(BY14, BY$5:BY$62)+COUNTIF(BY$5:BY14,BY14)-1&lt;=(BZ$65-BX$63),RANK(BY14, BY$5:BY$62)+COUNTIF(BY$5:BY14,BY14)-1, ""), "")</f>
        <v/>
      </c>
      <c r="CA14" s="117" t="str">
        <f t="shared" si="43"/>
        <v/>
      </c>
      <c r="CB14" s="77"/>
      <c r="CC14" s="114">
        <f t="shared" si="154"/>
        <v>0</v>
      </c>
      <c r="CD14" s="115" t="str">
        <f t="shared" si="44"/>
        <v/>
      </c>
      <c r="CE14" s="115" t="str">
        <f t="shared" si="45"/>
        <v/>
      </c>
      <c r="CF14" s="115" t="str">
        <f>IF(CE14&lt;&gt;"", IF(RANK(CE14, CE$5:CE$62)+COUNTIF(CE$5:CE14,CE14)-1&lt;=(CF$65-CD$63),RANK(CE14, CE$5:CE$62)+COUNTIF(CE$5:CE14,CE14)-1, ""), "")</f>
        <v/>
      </c>
      <c r="CG14" s="117" t="str">
        <f t="shared" si="46"/>
        <v/>
      </c>
      <c r="CH14" s="77"/>
      <c r="CI14" s="114">
        <f t="shared" si="155"/>
        <v>0</v>
      </c>
      <c r="CJ14" s="115" t="str">
        <f t="shared" si="47"/>
        <v/>
      </c>
      <c r="CK14" s="115" t="str">
        <f t="shared" si="48"/>
        <v/>
      </c>
      <c r="CL14" s="115" t="str">
        <f>IF(CK14&lt;&gt;"", IF(RANK(CK14, CK$5:CK$62)+COUNTIF(CK$5:CK14,CK14)-1&lt;=(CL$65-CJ$63),RANK(CK14, CK$5:CK$62)+COUNTIF(CK$5:CK14,CK14)-1, ""), "")</f>
        <v/>
      </c>
      <c r="CM14" s="117" t="str">
        <f t="shared" si="49"/>
        <v/>
      </c>
      <c r="CN14" s="77"/>
      <c r="CO14" s="114">
        <f t="shared" si="156"/>
        <v>0</v>
      </c>
      <c r="CP14" s="115" t="str">
        <f t="shared" si="50"/>
        <v/>
      </c>
      <c r="CQ14" s="115" t="str">
        <f t="shared" si="51"/>
        <v/>
      </c>
      <c r="CR14" s="115" t="str">
        <f>IF(CQ14&lt;&gt;"", IF(RANK(CQ14, CQ$5:CQ$62)+COUNTIF(CQ$5:CQ14,CQ14)-1&lt;=(CR$65-CP$63),RANK(CQ14, CQ$5:CQ$62)+COUNTIF(CQ$5:CQ14,CQ14)-1, ""), "")</f>
        <v/>
      </c>
      <c r="CS14" s="117" t="str">
        <f t="shared" si="52"/>
        <v/>
      </c>
      <c r="CT14" s="77"/>
      <c r="CU14" s="114">
        <f t="shared" si="157"/>
        <v>0</v>
      </c>
      <c r="CV14" s="115" t="str">
        <f t="shared" si="53"/>
        <v/>
      </c>
      <c r="CW14" s="115" t="str">
        <f t="shared" si="54"/>
        <v/>
      </c>
      <c r="CX14" s="115" t="str">
        <f>IF(CW14&lt;&gt;"", IF(RANK(CW14, CW$5:CW$62)+COUNTIF(CW$5:CW14,CW14)-1&lt;=(CX$65-CV$63),RANK(CW14, CW$5:CW$62)+COUNTIF(CW$5:CW14,CW14)-1, ""), "")</f>
        <v/>
      </c>
      <c r="CY14" s="117" t="str">
        <f t="shared" si="55"/>
        <v/>
      </c>
      <c r="CZ14" s="77"/>
      <c r="DA14" s="114">
        <f t="shared" si="158"/>
        <v>0</v>
      </c>
      <c r="DB14" s="115" t="str">
        <f t="shared" si="56"/>
        <v/>
      </c>
      <c r="DC14" s="115" t="str">
        <f t="shared" si="57"/>
        <v/>
      </c>
      <c r="DD14" s="115" t="str">
        <f>IF(DC14&lt;&gt;"", IF(RANK(DC14, DC$5:DC$62)+COUNTIF(DC$5:DC14,DC14)-1&lt;=(DD$65-DB$63),RANK(DC14, DC$5:DC$62)+COUNTIF(DC$5:DC14,DC14)-1, ""), "")</f>
        <v/>
      </c>
      <c r="DE14" s="117" t="str">
        <f t="shared" si="58"/>
        <v/>
      </c>
      <c r="DF14" s="77"/>
      <c r="DG14" s="114">
        <f t="shared" si="159"/>
        <v>0</v>
      </c>
      <c r="DH14" s="115" t="str">
        <f t="shared" si="59"/>
        <v/>
      </c>
      <c r="DI14" s="115" t="str">
        <f t="shared" si="60"/>
        <v/>
      </c>
      <c r="DJ14" s="115" t="str">
        <f>IF(DI14&lt;&gt;"", IF(RANK(DI14, DI$5:DI$62)+COUNTIF(DI$5:DI14,DI14)-1&lt;=(DJ$65-DH$63),RANK(DI14, DI$5:DI$62)+COUNTIF(DI$5:DI14,DI14)-1, ""), "")</f>
        <v/>
      </c>
      <c r="DK14" s="117" t="str">
        <f t="shared" si="61"/>
        <v/>
      </c>
      <c r="DL14" s="77"/>
      <c r="DM14" s="114">
        <f t="shared" si="160"/>
        <v>0</v>
      </c>
      <c r="DN14" s="115" t="str">
        <f t="shared" si="62"/>
        <v/>
      </c>
      <c r="DO14" s="115" t="str">
        <f t="shared" si="63"/>
        <v/>
      </c>
      <c r="DP14" s="115" t="str">
        <f>IF(DO14&lt;&gt;"", IF(RANK(DO14, DO$5:DO$62)+COUNTIF(DO$5:DO14,DO14)-1&lt;=(DP$65-DN$63),RANK(DO14, DO$5:DO$62)+COUNTIF(DO$5:DO14,DO14)-1, ""), "")</f>
        <v/>
      </c>
      <c r="DQ14" s="117" t="str">
        <f t="shared" si="64"/>
        <v/>
      </c>
      <c r="DR14" s="77"/>
      <c r="DS14" s="114">
        <f t="shared" si="161"/>
        <v>0</v>
      </c>
      <c r="DT14" s="115" t="str">
        <f t="shared" si="65"/>
        <v/>
      </c>
      <c r="DU14" s="115" t="str">
        <f t="shared" si="66"/>
        <v/>
      </c>
      <c r="DV14" s="115" t="str">
        <f>IF(DU14&lt;&gt;"", IF(RANK(DU14, DU$5:DU$62)+COUNTIF(DU$5:DU14,DU14)-1&lt;=(DV$65-DT$63),RANK(DU14, DU$5:DU$62)+COUNTIF(DU$5:DU14,DU14)-1, ""), "")</f>
        <v/>
      </c>
      <c r="DW14" s="117" t="str">
        <f t="shared" si="67"/>
        <v/>
      </c>
      <c r="DX14" s="77"/>
      <c r="DY14" s="114">
        <f t="shared" si="162"/>
        <v>0</v>
      </c>
      <c r="DZ14" s="115" t="str">
        <f t="shared" si="68"/>
        <v/>
      </c>
      <c r="EA14" s="115" t="str">
        <f t="shared" si="69"/>
        <v/>
      </c>
      <c r="EB14" s="115" t="str">
        <f>IF(EA14&lt;&gt;"", IF(RANK(EA14, EA$5:EA$62)+COUNTIF(EA$5:EA14,EA14)-1&lt;=(EB$65-DZ$63),RANK(EA14, EA$5:EA$62)+COUNTIF(EA$5:EA14,EA14)-1, ""), "")</f>
        <v/>
      </c>
      <c r="EC14" s="117" t="str">
        <f t="shared" si="70"/>
        <v/>
      </c>
      <c r="ED14" s="77"/>
      <c r="EE14" s="114">
        <f t="shared" si="163"/>
        <v>0</v>
      </c>
      <c r="EF14" s="115" t="str">
        <f t="shared" si="71"/>
        <v/>
      </c>
      <c r="EG14" s="116" t="str">
        <f t="shared" si="72"/>
        <v/>
      </c>
      <c r="EH14" s="115" t="str">
        <f>IF(EG14&lt;&gt;"", IF(RANK(EG14, EG$5:EG$62)+COUNTIF(EG$5:EG14,EG14)-1&lt;=(EH$65-EF$63),RANK(EG14, EG$5:EG$62)+COUNTIF(EG$5:EG14,EG14)-1, ""), "")</f>
        <v/>
      </c>
      <c r="EI14" s="117" t="str">
        <f t="shared" si="73"/>
        <v/>
      </c>
      <c r="EJ14" s="77"/>
      <c r="EK14" s="114">
        <f t="shared" si="164"/>
        <v>0</v>
      </c>
      <c r="EL14" s="115" t="str">
        <f t="shared" si="74"/>
        <v/>
      </c>
      <c r="EM14" s="115" t="str">
        <f t="shared" si="75"/>
        <v/>
      </c>
      <c r="EN14" s="115" t="str">
        <f>IF(EM14&lt;&gt;"", IF(RANK(EM14, EM$5:EM$62)+COUNTIF(EM$5:EM14,EM14)-1&lt;=(EN$65-EL$63),RANK(EM14, EM$5:EM$62)+COUNTIF(EM$5:EM14,EM14)-1, ""), "")</f>
        <v/>
      </c>
      <c r="EO14" s="117" t="str">
        <f t="shared" si="76"/>
        <v/>
      </c>
      <c r="EP14" s="77"/>
      <c r="EQ14" s="114">
        <f t="shared" si="165"/>
        <v>0</v>
      </c>
      <c r="ER14" s="115" t="str">
        <f t="shared" si="77"/>
        <v/>
      </c>
      <c r="ES14" s="115" t="str">
        <f t="shared" si="78"/>
        <v/>
      </c>
      <c r="ET14" s="115" t="str">
        <f>IF(ES14&lt;&gt;"", IF(RANK(ES14, ES$5:ES$62)+COUNTIF(ES$5:ES14,ES14)-1&lt;=(ET$65-ER$63),RANK(ES14, ES$5:ES$62)+COUNTIF(ES$5:ES14,ES14)-1, ""), "")</f>
        <v/>
      </c>
      <c r="EU14" s="117" t="str">
        <f t="shared" si="79"/>
        <v/>
      </c>
      <c r="EV14" s="77"/>
      <c r="EW14" s="114">
        <f t="shared" si="166"/>
        <v>0</v>
      </c>
      <c r="EX14" s="115" t="str">
        <f t="shared" si="80"/>
        <v/>
      </c>
      <c r="EY14" s="115" t="str">
        <f t="shared" si="81"/>
        <v/>
      </c>
      <c r="EZ14" s="115" t="str">
        <f>IF(EY14&lt;&gt;"", IF(RANK(EY14, EY$5:EY$62)+COUNTIF(EY$5:EY14,EY14)-1&lt;=(EZ$65-EX$63),RANK(EY14, EY$5:EY$62)+COUNTIF(EY$5:EY14,EY14)-1, ""), "")</f>
        <v/>
      </c>
      <c r="FA14" s="117" t="str">
        <f t="shared" si="82"/>
        <v/>
      </c>
      <c r="FB14" s="77"/>
      <c r="FC14" s="114">
        <f t="shared" si="167"/>
        <v>0</v>
      </c>
      <c r="FD14" s="115" t="str">
        <f t="shared" si="83"/>
        <v/>
      </c>
      <c r="FE14" s="115" t="str">
        <f t="shared" si="84"/>
        <v/>
      </c>
      <c r="FF14" s="115" t="str">
        <f>IF(FE14&lt;&gt;"", IF(RANK(FE14, FE$5:FE$62)+COUNTIF(FE$5:FE14,FE14)-1&lt;=(FF$65-FD$63),RANK(FE14, FE$5:FE$62)+COUNTIF(FE$5:FE14,FE14)-1, ""), "")</f>
        <v/>
      </c>
      <c r="FG14" s="117" t="str">
        <f t="shared" si="85"/>
        <v/>
      </c>
      <c r="FH14" s="77"/>
      <c r="FI14" s="114">
        <f t="shared" si="168"/>
        <v>0</v>
      </c>
      <c r="FJ14" s="115" t="str">
        <f t="shared" si="86"/>
        <v/>
      </c>
      <c r="FK14" s="115" t="str">
        <f t="shared" si="87"/>
        <v/>
      </c>
      <c r="FL14" s="115" t="str">
        <f>IF(FK14&lt;&gt;"", IF(RANK(FK14, FK$5:FK$62)+COUNTIF(FK$5:FK14,FK14)-1&lt;=(FL$65-FJ$63),RANK(FK14, FK$5:FK$62)+COUNTIF(FK$5:FK14,FK14)-1, ""), "")</f>
        <v/>
      </c>
      <c r="FM14" s="117" t="str">
        <f t="shared" si="88"/>
        <v/>
      </c>
      <c r="FN14" s="77"/>
      <c r="FO14" s="114">
        <f t="shared" si="169"/>
        <v>0</v>
      </c>
      <c r="FP14" s="115" t="str">
        <f t="shared" si="89"/>
        <v/>
      </c>
      <c r="FQ14" s="115" t="str">
        <f t="shared" si="90"/>
        <v/>
      </c>
      <c r="FR14" s="115" t="str">
        <f>IF(FQ14&lt;&gt;"", IF(RANK(FQ14, FQ$5:FQ$62)+COUNTIF(FQ$5:FQ14,FQ14)-1&lt;=(FR$65-FP$63),RANK(FQ14, FQ$5:FQ$62)+COUNTIF(FQ$5:FQ14,FQ14)-1, ""), "")</f>
        <v/>
      </c>
      <c r="FS14" s="117" t="str">
        <f t="shared" si="91"/>
        <v/>
      </c>
      <c r="FT14" s="77"/>
      <c r="FU14" s="114">
        <f t="shared" si="170"/>
        <v>0</v>
      </c>
      <c r="FV14" s="115" t="str">
        <f t="shared" si="92"/>
        <v/>
      </c>
      <c r="FW14" s="115" t="str">
        <f t="shared" si="93"/>
        <v/>
      </c>
      <c r="FX14" s="115" t="str">
        <f>IF(FW14&lt;&gt;"", IF(RANK(FW14, FW$5:FW$62)+COUNTIF(FW$5:FW14,FW14)-1&lt;=(FX$65-FV$63),RANK(FW14, FW$5:FW$62)+COUNTIF(FW$5:FW14,FW14)-1, ""), "")</f>
        <v/>
      </c>
      <c r="FY14" s="117" t="str">
        <f t="shared" si="94"/>
        <v/>
      </c>
      <c r="FZ14" s="77"/>
      <c r="GA14" s="114">
        <f t="shared" si="171"/>
        <v>0</v>
      </c>
      <c r="GB14" s="115" t="str">
        <f t="shared" si="95"/>
        <v/>
      </c>
      <c r="GC14" s="115" t="str">
        <f t="shared" si="96"/>
        <v/>
      </c>
      <c r="GD14" s="115" t="str">
        <f>IF(GC14&lt;&gt;"", IF(RANK(GC14, GC$5:GC$62)+COUNTIF(GC$5:GC14,GC14)-1&lt;=(GD$65-GB$63),RANK(GC14, GC$5:GC$62)+COUNTIF(GC$5:GC14,GC14)-1, ""), "")</f>
        <v/>
      </c>
      <c r="GE14" s="117" t="str">
        <f t="shared" si="97"/>
        <v/>
      </c>
      <c r="GF14" s="77"/>
      <c r="GG14" s="114">
        <f t="shared" si="172"/>
        <v>0</v>
      </c>
      <c r="GH14" s="115" t="str">
        <f t="shared" si="98"/>
        <v/>
      </c>
      <c r="GI14" s="115" t="str">
        <f t="shared" si="99"/>
        <v/>
      </c>
      <c r="GJ14" s="115" t="str">
        <f>IF(GI14&lt;&gt;"", IF(RANK(GI14, GI$5:GI$62)+COUNTIF(GI$5:GI14,GI14)-1&lt;=(GJ$65-GH$63),RANK(GI14, GI$5:GI$62)+COUNTIF(GI$5:GI14,GI14)-1, ""), "")</f>
        <v/>
      </c>
      <c r="GK14" s="117" t="str">
        <f t="shared" si="100"/>
        <v/>
      </c>
      <c r="GL14" s="77"/>
      <c r="GM14" s="114">
        <f t="shared" si="173"/>
        <v>0</v>
      </c>
      <c r="GN14" s="115" t="str">
        <f t="shared" si="101"/>
        <v/>
      </c>
      <c r="GO14" s="115" t="str">
        <f t="shared" si="102"/>
        <v/>
      </c>
      <c r="GP14" s="115" t="str">
        <f>IF(GO14&lt;&gt;"", IF(RANK(GO14, GO$5:GO$62)+COUNTIF(GO$5:GO14,GO14)-1&lt;=(GP$65-GN$63),RANK(GO14, GO$5:GO$62)+COUNTIF(GO$5:GO14,GO14)-1, ""), "")</f>
        <v/>
      </c>
      <c r="GQ14" s="117" t="str">
        <f t="shared" si="103"/>
        <v/>
      </c>
      <c r="GR14" s="77"/>
      <c r="GS14" s="114">
        <f t="shared" si="174"/>
        <v>0</v>
      </c>
      <c r="GT14" s="115" t="str">
        <f t="shared" si="104"/>
        <v/>
      </c>
      <c r="GU14" s="115" t="str">
        <f t="shared" si="105"/>
        <v/>
      </c>
      <c r="GV14" s="115" t="str">
        <f>IF(GU14&lt;&gt;"", IF(RANK(GU14, GU$5:GU$62)+COUNTIF(GU$5:GU14,GU14)-1&lt;=(GV$65-GT$63),RANK(GU14, GU$5:GU$62)+COUNTIF(GU$5:GU14,GU14)-1, ""), "")</f>
        <v/>
      </c>
      <c r="GW14" s="117" t="str">
        <f t="shared" si="106"/>
        <v/>
      </c>
      <c r="GX14" s="77"/>
      <c r="GY14" s="114">
        <f t="shared" si="175"/>
        <v>0</v>
      </c>
      <c r="GZ14" s="115" t="str">
        <f t="shared" si="107"/>
        <v/>
      </c>
      <c r="HA14" s="115" t="str">
        <f t="shared" si="108"/>
        <v/>
      </c>
      <c r="HB14" s="115" t="str">
        <f>IF(HA14&lt;&gt;"", IF(RANK(HA14, HA$5:HA$62)+COUNTIF(HA$5:HA14,HA14)-1&lt;=(HB$65-GZ$63),RANK(HA14, HA$5:HA$62)+COUNTIF(HA$5:HA14,HA14)-1, ""), "")</f>
        <v/>
      </c>
      <c r="HC14" s="117" t="str">
        <f t="shared" si="109"/>
        <v/>
      </c>
      <c r="HD14" s="77"/>
      <c r="HE14" s="114">
        <f t="shared" si="176"/>
        <v>0</v>
      </c>
      <c r="HF14" s="115" t="str">
        <f t="shared" si="110"/>
        <v/>
      </c>
      <c r="HG14" s="115" t="str">
        <f t="shared" si="111"/>
        <v/>
      </c>
      <c r="HH14" s="115" t="str">
        <f>IF(HG14&lt;&gt;"", IF(RANK(HG14, HG$5:HG$62)+COUNTIF(HG$5:HG14,HG14)-1&lt;=(HH$65-HF$63),RANK(HG14, HG$5:HG$62)+COUNTIF(HG$5:HG14,HG14)-1, ""), "")</f>
        <v/>
      </c>
      <c r="HI14" s="117" t="str">
        <f t="shared" si="112"/>
        <v/>
      </c>
      <c r="HJ14" s="77"/>
      <c r="HK14" s="114">
        <f t="shared" si="177"/>
        <v>0</v>
      </c>
      <c r="HL14" s="115" t="str">
        <f t="shared" si="113"/>
        <v/>
      </c>
      <c r="HM14" s="115" t="str">
        <f t="shared" si="114"/>
        <v/>
      </c>
      <c r="HN14" s="115" t="str">
        <f>IF(HM14&lt;&gt;"", IF(RANK(HM14, HM$5:HM$62)+COUNTIF(HM$5:HM14,HM14)-1&lt;=(HN$65-HL$63),RANK(HM14, HM$5:HM$62)+COUNTIF(HM$5:HM14,HM14)-1, ""), "")</f>
        <v/>
      </c>
      <c r="HO14" s="117" t="str">
        <f t="shared" si="115"/>
        <v/>
      </c>
      <c r="HP14" s="77"/>
      <c r="HQ14" s="114">
        <f t="shared" si="178"/>
        <v>0</v>
      </c>
      <c r="HR14" s="115" t="str">
        <f t="shared" si="116"/>
        <v/>
      </c>
      <c r="HS14" s="115" t="str">
        <f t="shared" si="117"/>
        <v/>
      </c>
      <c r="HT14" s="115" t="str">
        <f>IF(HS14&lt;&gt;"", IF(RANK(HS14, HS$5:HS$62)+COUNTIF(HS$5:HS14,HS14)-1&lt;=(HT$65-HR$63),RANK(HS14, HS$5:HS$62)+COUNTIF(HS$5:HS14,HS14)-1, ""), "")</f>
        <v/>
      </c>
      <c r="HU14" s="117" t="str">
        <f t="shared" si="118"/>
        <v/>
      </c>
      <c r="HV14" s="77"/>
      <c r="HW14" s="114">
        <f t="shared" si="179"/>
        <v>0</v>
      </c>
      <c r="HX14" s="115" t="str">
        <f t="shared" si="119"/>
        <v/>
      </c>
      <c r="HY14" s="115" t="str">
        <f t="shared" si="120"/>
        <v/>
      </c>
      <c r="HZ14" s="115" t="str">
        <f>IF(HY14&lt;&gt;"", IF(RANK(HY14, HY$5:HY$62)+COUNTIF(HY$5:HY14,HY14)-1&lt;=(HZ$65-HX$63),RANK(HY14, HY$5:HY$62)+COUNTIF(HY$5:HY14,HY14)-1, ""), "")</f>
        <v/>
      </c>
      <c r="IA14" s="117" t="str">
        <f t="shared" si="121"/>
        <v/>
      </c>
      <c r="IB14" s="77"/>
      <c r="IC14" s="114">
        <f t="shared" si="180"/>
        <v>0</v>
      </c>
      <c r="ID14" s="115" t="str">
        <f t="shared" si="122"/>
        <v/>
      </c>
      <c r="IE14" s="115" t="str">
        <f t="shared" si="123"/>
        <v/>
      </c>
      <c r="IF14" s="115" t="str">
        <f>IF(IE14&lt;&gt;"", IF(RANK(IE14, IE$5:IE$62)+COUNTIF(IE$5:IE14,IE14)-1&lt;=(IF$65-ID$63),RANK(IE14, IE$5:IE$62)+COUNTIF(IE$5:IE14,IE14)-1, ""), "")</f>
        <v/>
      </c>
      <c r="IG14" s="117" t="str">
        <f t="shared" si="124"/>
        <v/>
      </c>
      <c r="IH14" s="77"/>
      <c r="II14" s="114">
        <f t="shared" si="181"/>
        <v>0</v>
      </c>
      <c r="IJ14" s="115" t="str">
        <f t="shared" si="125"/>
        <v/>
      </c>
      <c r="IK14" s="115" t="str">
        <f t="shared" si="126"/>
        <v/>
      </c>
      <c r="IL14" s="115" t="str">
        <f>IF(IK14&lt;&gt;"", IF(RANK(IK14, IK$5:IK$62)+COUNTIF(IK$5:IK14,IK14)-1&lt;=(IL$65-IJ$63),RANK(IK14, IK$5:IK$62)+COUNTIF(IK$5:IK14,IK14)-1, ""), "")</f>
        <v/>
      </c>
      <c r="IM14" s="117" t="str">
        <f t="shared" si="127"/>
        <v/>
      </c>
      <c r="IN14" s="104" t="str">
        <f t="shared" si="128"/>
        <v/>
      </c>
      <c r="IO14" s="41">
        <f t="shared" si="129"/>
        <v>4617</v>
      </c>
      <c r="IP14" s="42">
        <v>5110</v>
      </c>
      <c r="IQ14" s="43">
        <f t="shared" si="130"/>
        <v>9727</v>
      </c>
      <c r="IR14" s="43"/>
      <c r="IS14" s="98" t="str">
        <f t="shared" si="131"/>
        <v/>
      </c>
      <c r="IT14" s="77" t="str">
        <f t="shared" si="0"/>
        <v/>
      </c>
      <c r="IU14" s="77" t="str">
        <f t="shared" si="132"/>
        <v/>
      </c>
      <c r="IV14" s="77"/>
      <c r="IW14" s="99" t="str">
        <f t="shared" si="133"/>
        <v/>
      </c>
      <c r="IX14" s="77" t="str">
        <f t="shared" si="134"/>
        <v/>
      </c>
      <c r="IY14" s="98" t="str">
        <f t="shared" si="135"/>
        <v/>
      </c>
      <c r="IZ14" s="98" t="str">
        <f>IF(IY14&lt;&gt;"", IF(RANK(IY14, $IY$5:$IY$62)+COUNTIF(IY$5:IY14,IY14)-1&lt;=(400-$IU$63-$IX$63), RANK(IY14, $IY$5:$IY$62)+COUNTIF(IY$5:IY14,IY14)-1, ""), "")</f>
        <v/>
      </c>
      <c r="JA14" s="82" t="str">
        <f t="shared" si="136"/>
        <v/>
      </c>
      <c r="JB14" s="90" t="str">
        <f t="shared" si="137"/>
        <v/>
      </c>
      <c r="JD14" s="106">
        <f t="shared" si="1"/>
        <v>3.0473557899258748E-4</v>
      </c>
      <c r="JE14" s="56">
        <f t="shared" si="2"/>
        <v>0</v>
      </c>
      <c r="JF14" s="64">
        <f t="shared" si="138"/>
        <v>-3.0473557899258748E-4</v>
      </c>
      <c r="JH14" s="108" t="str">
        <f t="shared" si="3"/>
        <v/>
      </c>
      <c r="JI14" s="56" t="str">
        <f t="shared" si="139"/>
        <v/>
      </c>
      <c r="JJ14" s="56" t="str">
        <f t="shared" si="4"/>
        <v/>
      </c>
      <c r="JK14" s="107" t="str">
        <f t="shared" si="140"/>
        <v/>
      </c>
    </row>
    <row r="15" spans="1:271" ht="15" customHeight="1" x14ac:dyDescent="0.2">
      <c r="A15" s="100" t="s">
        <v>207</v>
      </c>
      <c r="B15" s="77"/>
      <c r="C15" s="114">
        <f t="shared" si="141"/>
        <v>0</v>
      </c>
      <c r="D15" s="115" t="str">
        <f t="shared" si="5"/>
        <v/>
      </c>
      <c r="E15" s="115" t="str">
        <f t="shared" si="6"/>
        <v/>
      </c>
      <c r="F15" s="115" t="str">
        <f>IF(E15&lt;&gt;"", IF(RANK(E15, E$5:E$62)+COUNTIF(E$5:E15,E15)-1&lt;=(F$65-D$63),RANK(E15, E$5:E$62)+COUNTIF(E$5:E15,E15)-1, ""), "")</f>
        <v/>
      </c>
      <c r="G15" s="117" t="str">
        <f t="shared" si="7"/>
        <v/>
      </c>
      <c r="H15" s="77"/>
      <c r="I15" s="114">
        <f t="shared" si="142"/>
        <v>0</v>
      </c>
      <c r="J15" s="115" t="str">
        <f t="shared" si="8"/>
        <v/>
      </c>
      <c r="K15" s="115" t="str">
        <f t="shared" si="9"/>
        <v/>
      </c>
      <c r="L15" s="115" t="str">
        <f>IF(K15&lt;&gt;"", IF(RANK(K15, K$5:K$62)+COUNTIF(K$5:K15,K15)-1&lt;=(L$65-J$63),RANK(K15, K$5:K$62)+COUNTIF(K$5:K15,K15)-1, ""), "")</f>
        <v/>
      </c>
      <c r="M15" s="117" t="str">
        <f t="shared" si="10"/>
        <v/>
      </c>
      <c r="N15" s="77"/>
      <c r="O15" s="114">
        <f t="shared" si="143"/>
        <v>0</v>
      </c>
      <c r="P15" s="115" t="str">
        <f t="shared" si="11"/>
        <v/>
      </c>
      <c r="Q15" s="115" t="str">
        <f t="shared" si="12"/>
        <v/>
      </c>
      <c r="R15" s="115" t="str">
        <f>IF(Q15&lt;&gt;"", IF(RANK(Q15, Q$5:Q$62)+COUNTIF(Q$5:Q15,Q15)-1&lt;=(R$65-P$63),RANK(Q15, Q$5:Q$62)+COUNTIF(Q$5:Q15,Q15)-1, ""), "")</f>
        <v/>
      </c>
      <c r="S15" s="117" t="str">
        <f t="shared" si="13"/>
        <v/>
      </c>
      <c r="T15" s="77"/>
      <c r="U15" s="114">
        <f t="shared" si="144"/>
        <v>0</v>
      </c>
      <c r="V15" s="115" t="str">
        <f t="shared" si="14"/>
        <v/>
      </c>
      <c r="W15" s="115" t="str">
        <f t="shared" si="15"/>
        <v/>
      </c>
      <c r="X15" s="115" t="str">
        <f>IF(W15&lt;&gt;"", IF(RANK(W15, W$5:W$62)+COUNTIF(W$5:W15,W15)-1&lt;=(X$65-V$63),RANK(W15, W$5:W$62)+COUNTIF(W$5:W15,W15)-1, ""), "")</f>
        <v/>
      </c>
      <c r="Y15" s="117" t="str">
        <f t="shared" si="16"/>
        <v/>
      </c>
      <c r="Z15" s="77"/>
      <c r="AA15" s="114">
        <f t="shared" si="145"/>
        <v>0</v>
      </c>
      <c r="AB15" s="115" t="str">
        <f t="shared" si="17"/>
        <v/>
      </c>
      <c r="AC15" s="115" t="str">
        <f t="shared" si="18"/>
        <v/>
      </c>
      <c r="AD15" s="115" t="str">
        <f>IF(AC15&lt;&gt;"", IF(RANK(AC15, AC$5:AC$62)+COUNTIF(AC$5:AC15,AC15)-1&lt;=(AD$65-AB$63),RANK(AC15, AC$5:AC$62)+COUNTIF(AC$5:AC15,AC15)-1, ""), "")</f>
        <v/>
      </c>
      <c r="AE15" s="117" t="str">
        <f t="shared" si="19"/>
        <v/>
      </c>
      <c r="AF15" s="77"/>
      <c r="AG15" s="114">
        <f t="shared" si="146"/>
        <v>0</v>
      </c>
      <c r="AH15" s="115" t="str">
        <f t="shared" si="20"/>
        <v/>
      </c>
      <c r="AI15" s="115" t="str">
        <f t="shared" si="21"/>
        <v/>
      </c>
      <c r="AJ15" s="115" t="str">
        <f>IF(AI15&lt;&gt;"", IF(RANK(AI15, AI$5:AI$62)+COUNTIF(AI$5:AI15,AI15)-1&lt;=(AJ$65-AH$63),RANK(AI15, AI$5:AI$62)+COUNTIF(AI$5:AI15,AI15)-1, ""), "")</f>
        <v/>
      </c>
      <c r="AK15" s="117" t="str">
        <f t="shared" si="22"/>
        <v/>
      </c>
      <c r="AL15" s="77"/>
      <c r="AM15" s="114">
        <f t="shared" si="147"/>
        <v>0</v>
      </c>
      <c r="AN15" s="115" t="str">
        <f t="shared" si="23"/>
        <v/>
      </c>
      <c r="AO15" s="115" t="str">
        <f t="shared" si="24"/>
        <v/>
      </c>
      <c r="AP15" s="115" t="str">
        <f>IF(AO15&lt;&gt;"", IF(RANK(AO15, AO$5:AO$62)+COUNTIF(AO$5:AO15,AO15)-1&lt;=(AP$65-AN$63),RANK(AO15, AO$5:AO$62)+COUNTIF(AO$5:AO15,AO15)-1, ""), "")</f>
        <v/>
      </c>
      <c r="AQ15" s="117" t="str">
        <f t="shared" si="25"/>
        <v/>
      </c>
      <c r="AR15" s="77">
        <v>557</v>
      </c>
      <c r="AS15" s="114">
        <f t="shared" si="148"/>
        <v>7.1758931217067549E-3</v>
      </c>
      <c r="AT15" s="115" t="str">
        <f t="shared" si="26"/>
        <v/>
      </c>
      <c r="AU15" s="115">
        <f t="shared" si="27"/>
        <v>557</v>
      </c>
      <c r="AV15" s="115" t="str">
        <f>IF(AU15&lt;&gt;"", IF(RANK(AU15, AU$5:AU$62)+COUNTIF(AU$5:AU15,AU15)-1&lt;=(AV$65-AT$63),RANK(AU15, AU$5:AU$62)+COUNTIF(AU$5:AU15,AU15)-1, ""), "")</f>
        <v/>
      </c>
      <c r="AW15" s="117" t="str">
        <f t="shared" si="28"/>
        <v/>
      </c>
      <c r="AX15" s="77">
        <v>511</v>
      </c>
      <c r="AY15" s="114">
        <f t="shared" si="149"/>
        <v>7.0200021980437411E-3</v>
      </c>
      <c r="AZ15" s="115" t="str">
        <f t="shared" si="29"/>
        <v/>
      </c>
      <c r="BA15" s="115">
        <f t="shared" si="30"/>
        <v>511</v>
      </c>
      <c r="BB15" s="115" t="str">
        <f>IF(BA15&lt;&gt;"", IF(RANK(BA15, BA$5:BA$62)+COUNTIF(BA$5:BA15,BA15)-1&lt;=(BB$65-AZ$63),RANK(BA15, BA$5:BA$62)+COUNTIF(BA$5:BA15,BA15)-1, ""), "")</f>
        <v/>
      </c>
      <c r="BC15" s="117" t="str">
        <f t="shared" si="31"/>
        <v/>
      </c>
      <c r="BD15" s="77">
        <v>338</v>
      </c>
      <c r="BE15" s="114">
        <f t="shared" si="150"/>
        <v>4.8037292856939829E-3</v>
      </c>
      <c r="BF15" s="115" t="str">
        <f t="shared" si="32"/>
        <v/>
      </c>
      <c r="BG15" s="115">
        <f t="shared" si="33"/>
        <v>338</v>
      </c>
      <c r="BH15" s="115" t="str">
        <f>IF(BG15&lt;&gt;"", IF(RANK(BG15, BG$5:BG$62)+COUNTIF(BG$5:BG15,BG15)-1&lt;=(BH$65-BF$63),RANK(BG15, BG$5:BG$62)+COUNTIF(BG$5:BG15,BG15)-1, ""), "")</f>
        <v/>
      </c>
      <c r="BI15" s="117" t="str">
        <f t="shared" si="34"/>
        <v/>
      </c>
      <c r="BJ15" s="77">
        <v>535</v>
      </c>
      <c r="BK15" s="114">
        <f t="shared" si="151"/>
        <v>7.5014021312394836E-3</v>
      </c>
      <c r="BL15" s="115" t="str">
        <f t="shared" si="35"/>
        <v/>
      </c>
      <c r="BM15" s="115">
        <f t="shared" si="36"/>
        <v>535</v>
      </c>
      <c r="BN15" s="115" t="str">
        <f>IF(BM15&lt;&gt;"", IF(RANK(BM15, BM$5:BM$62)+COUNTIF(BM$5:BM15,BM15)-1&lt;=(BN$65-BL$63),RANK(BM15, BM$5:BM$62)+COUNTIF(BM$5:BM15,BM15)-1, ""), "")</f>
        <v/>
      </c>
      <c r="BO15" s="117" t="str">
        <f t="shared" si="37"/>
        <v/>
      </c>
      <c r="BP15" s="77">
        <v>358</v>
      </c>
      <c r="BQ15" s="114">
        <f t="shared" si="152"/>
        <v>4.9866974969007254E-3</v>
      </c>
      <c r="BR15" s="115" t="str">
        <f t="shared" si="38"/>
        <v/>
      </c>
      <c r="BS15" s="115">
        <f t="shared" si="39"/>
        <v>358</v>
      </c>
      <c r="BT15" s="115" t="str">
        <f>IF(BS15&lt;&gt;"", IF(RANK(BS15, BS$5:BS$62)+COUNTIF(BS$5:BS15,BS15)-1&lt;=(BT$65-BR$63),RANK(BS15, BS$5:BS$62)+COUNTIF(BS$5:BS15,BS15)-1, ""), "")</f>
        <v/>
      </c>
      <c r="BU15" s="117" t="str">
        <f t="shared" si="40"/>
        <v/>
      </c>
      <c r="BV15" s="77">
        <v>392</v>
      </c>
      <c r="BW15" s="114">
        <f t="shared" si="153"/>
        <v>5.6741695013389302E-3</v>
      </c>
      <c r="BX15" s="115" t="str">
        <f t="shared" si="41"/>
        <v/>
      </c>
      <c r="BY15" s="115">
        <f t="shared" si="42"/>
        <v>392</v>
      </c>
      <c r="BZ15" s="115" t="str">
        <f>IF(BY15&lt;&gt;"", IF(RANK(BY15, BY$5:BY$62)+COUNTIF(BY$5:BY15,BY15)-1&lt;=(BZ$65-BX$63),RANK(BY15, BY$5:BY$62)+COUNTIF(BY$5:BY15,BY15)-1, ""), "")</f>
        <v/>
      </c>
      <c r="CA15" s="117" t="str">
        <f t="shared" si="43"/>
        <v/>
      </c>
      <c r="CB15" s="77">
        <v>245</v>
      </c>
      <c r="CC15" s="114">
        <f t="shared" si="154"/>
        <v>3.3846323874782416E-3</v>
      </c>
      <c r="CD15" s="115" t="str">
        <f t="shared" si="44"/>
        <v/>
      </c>
      <c r="CE15" s="115">
        <f t="shared" si="45"/>
        <v>245</v>
      </c>
      <c r="CF15" s="115" t="str">
        <f>IF(CE15&lt;&gt;"", IF(RANK(CE15, CE$5:CE$62)+COUNTIF(CE$5:CE15,CE15)-1&lt;=(CF$65-CD$63),RANK(CE15, CE$5:CE$62)+COUNTIF(CE$5:CE15,CE15)-1, ""), "")</f>
        <v/>
      </c>
      <c r="CG15" s="117" t="str">
        <f t="shared" si="46"/>
        <v/>
      </c>
      <c r="CH15" s="77">
        <v>660</v>
      </c>
      <c r="CI15" s="114">
        <f t="shared" si="155"/>
        <v>9.8802395209580847E-3</v>
      </c>
      <c r="CJ15" s="115" t="str">
        <f t="shared" si="47"/>
        <v/>
      </c>
      <c r="CK15" s="115">
        <f t="shared" si="48"/>
        <v>660</v>
      </c>
      <c r="CL15" s="115" t="str">
        <f>IF(CK15&lt;&gt;"", IF(RANK(CK15, CK$5:CK$62)+COUNTIF(CK$5:CK15,CK15)-1&lt;=(CL$65-CJ$63),RANK(CK15, CK$5:CK$62)+COUNTIF(CK$5:CK15,CK15)-1, ""), "")</f>
        <v/>
      </c>
      <c r="CM15" s="117" t="str">
        <f t="shared" si="49"/>
        <v/>
      </c>
      <c r="CN15" s="77"/>
      <c r="CO15" s="114">
        <f t="shared" si="156"/>
        <v>0</v>
      </c>
      <c r="CP15" s="115" t="str">
        <f t="shared" si="50"/>
        <v/>
      </c>
      <c r="CQ15" s="115" t="str">
        <f t="shared" si="51"/>
        <v/>
      </c>
      <c r="CR15" s="115" t="str">
        <f>IF(CQ15&lt;&gt;"", IF(RANK(CQ15, CQ$5:CQ$62)+COUNTIF(CQ$5:CQ15,CQ15)-1&lt;=(CR$65-CP$63),RANK(CQ15, CQ$5:CQ$62)+COUNTIF(CQ$5:CQ15,CQ15)-1, ""), "")</f>
        <v/>
      </c>
      <c r="CS15" s="117" t="str">
        <f t="shared" si="52"/>
        <v/>
      </c>
      <c r="CT15" s="77"/>
      <c r="CU15" s="114">
        <f t="shared" si="157"/>
        <v>0</v>
      </c>
      <c r="CV15" s="115" t="str">
        <f t="shared" si="53"/>
        <v/>
      </c>
      <c r="CW15" s="115" t="str">
        <f t="shared" si="54"/>
        <v/>
      </c>
      <c r="CX15" s="115" t="str">
        <f>IF(CW15&lt;&gt;"", IF(RANK(CW15, CW$5:CW$62)+COUNTIF(CW$5:CW15,CW15)-1&lt;=(CX$65-CV$63),RANK(CW15, CW$5:CW$62)+COUNTIF(CW$5:CW15,CW15)-1, ""), "")</f>
        <v/>
      </c>
      <c r="CY15" s="117" t="str">
        <f t="shared" si="55"/>
        <v/>
      </c>
      <c r="CZ15" s="77"/>
      <c r="DA15" s="114">
        <f t="shared" si="158"/>
        <v>0</v>
      </c>
      <c r="DB15" s="115" t="str">
        <f t="shared" si="56"/>
        <v/>
      </c>
      <c r="DC15" s="115" t="str">
        <f t="shared" si="57"/>
        <v/>
      </c>
      <c r="DD15" s="115" t="str">
        <f>IF(DC15&lt;&gt;"", IF(RANK(DC15, DC$5:DC$62)+COUNTIF(DC$5:DC15,DC15)-1&lt;=(DD$65-DB$63),RANK(DC15, DC$5:DC$62)+COUNTIF(DC$5:DC15,DC15)-1, ""), "")</f>
        <v/>
      </c>
      <c r="DE15" s="117" t="str">
        <f t="shared" si="58"/>
        <v/>
      </c>
      <c r="DF15" s="77"/>
      <c r="DG15" s="114">
        <f t="shared" si="159"/>
        <v>0</v>
      </c>
      <c r="DH15" s="115" t="str">
        <f t="shared" si="59"/>
        <v/>
      </c>
      <c r="DI15" s="115" t="str">
        <f t="shared" si="60"/>
        <v/>
      </c>
      <c r="DJ15" s="115" t="str">
        <f>IF(DI15&lt;&gt;"", IF(RANK(DI15, DI$5:DI$62)+COUNTIF(DI$5:DI15,DI15)-1&lt;=(DJ$65-DH$63),RANK(DI15, DI$5:DI$62)+COUNTIF(DI$5:DI15,DI15)-1, ""), "")</f>
        <v/>
      </c>
      <c r="DK15" s="117" t="str">
        <f t="shared" si="61"/>
        <v/>
      </c>
      <c r="DL15" s="77"/>
      <c r="DM15" s="114">
        <f t="shared" si="160"/>
        <v>0</v>
      </c>
      <c r="DN15" s="115" t="str">
        <f t="shared" si="62"/>
        <v/>
      </c>
      <c r="DO15" s="115" t="str">
        <f t="shared" si="63"/>
        <v/>
      </c>
      <c r="DP15" s="115" t="str">
        <f>IF(DO15&lt;&gt;"", IF(RANK(DO15, DO$5:DO$62)+COUNTIF(DO$5:DO15,DO15)-1&lt;=(DP$65-DN$63),RANK(DO15, DO$5:DO$62)+COUNTIF(DO$5:DO15,DO15)-1, ""), "")</f>
        <v/>
      </c>
      <c r="DQ15" s="117" t="str">
        <f t="shared" si="64"/>
        <v/>
      </c>
      <c r="DR15" s="77"/>
      <c r="DS15" s="114">
        <f t="shared" si="161"/>
        <v>0</v>
      </c>
      <c r="DT15" s="115" t="str">
        <f t="shared" si="65"/>
        <v/>
      </c>
      <c r="DU15" s="115" t="str">
        <f t="shared" si="66"/>
        <v/>
      </c>
      <c r="DV15" s="115" t="str">
        <f>IF(DU15&lt;&gt;"", IF(RANK(DU15, DU$5:DU$62)+COUNTIF(DU$5:DU15,DU15)-1&lt;=(DV$65-DT$63),RANK(DU15, DU$5:DU$62)+COUNTIF(DU$5:DU15,DU15)-1, ""), "")</f>
        <v/>
      </c>
      <c r="DW15" s="117" t="str">
        <f t="shared" si="67"/>
        <v/>
      </c>
      <c r="DX15" s="77"/>
      <c r="DY15" s="114">
        <f t="shared" si="162"/>
        <v>0</v>
      </c>
      <c r="DZ15" s="115" t="str">
        <f t="shared" si="68"/>
        <v/>
      </c>
      <c r="EA15" s="115" t="str">
        <f t="shared" si="69"/>
        <v/>
      </c>
      <c r="EB15" s="115" t="str">
        <f>IF(EA15&lt;&gt;"", IF(RANK(EA15, EA$5:EA$62)+COUNTIF(EA$5:EA15,EA15)-1&lt;=(EB$65-DZ$63),RANK(EA15, EA$5:EA$62)+COUNTIF(EA$5:EA15,EA15)-1, ""), "")</f>
        <v/>
      </c>
      <c r="EC15" s="117" t="str">
        <f t="shared" si="70"/>
        <v/>
      </c>
      <c r="ED15" s="77"/>
      <c r="EE15" s="114">
        <f t="shared" si="163"/>
        <v>0</v>
      </c>
      <c r="EF15" s="115" t="str">
        <f t="shared" si="71"/>
        <v/>
      </c>
      <c r="EG15" s="116" t="str">
        <f t="shared" si="72"/>
        <v/>
      </c>
      <c r="EH15" s="115" t="str">
        <f>IF(EG15&lt;&gt;"", IF(RANK(EG15, EG$5:EG$62)+COUNTIF(EG$5:EG15,EG15)-1&lt;=(EH$65-EF$63),RANK(EG15, EG$5:EG$62)+COUNTIF(EG$5:EG15,EG15)-1, ""), "")</f>
        <v/>
      </c>
      <c r="EI15" s="117" t="str">
        <f t="shared" si="73"/>
        <v/>
      </c>
      <c r="EJ15" s="77"/>
      <c r="EK15" s="114">
        <f t="shared" si="164"/>
        <v>0</v>
      </c>
      <c r="EL15" s="115" t="str">
        <f t="shared" si="74"/>
        <v/>
      </c>
      <c r="EM15" s="115" t="str">
        <f t="shared" si="75"/>
        <v/>
      </c>
      <c r="EN15" s="115" t="str">
        <f>IF(EM15&lt;&gt;"", IF(RANK(EM15, EM$5:EM$62)+COUNTIF(EM$5:EM15,EM15)-1&lt;=(EN$65-EL$63),RANK(EM15, EM$5:EM$62)+COUNTIF(EM$5:EM15,EM15)-1, ""), "")</f>
        <v/>
      </c>
      <c r="EO15" s="117" t="str">
        <f t="shared" si="76"/>
        <v/>
      </c>
      <c r="EP15" s="77"/>
      <c r="EQ15" s="114">
        <f t="shared" si="165"/>
        <v>0</v>
      </c>
      <c r="ER15" s="115" t="str">
        <f t="shared" si="77"/>
        <v/>
      </c>
      <c r="ES15" s="115" t="str">
        <f t="shared" si="78"/>
        <v/>
      </c>
      <c r="ET15" s="115" t="str">
        <f>IF(ES15&lt;&gt;"", IF(RANK(ES15, ES$5:ES$62)+COUNTIF(ES$5:ES15,ES15)-1&lt;=(ET$65-ER$63),RANK(ES15, ES$5:ES$62)+COUNTIF(ES$5:ES15,ES15)-1, ""), "")</f>
        <v/>
      </c>
      <c r="EU15" s="117" t="str">
        <f t="shared" si="79"/>
        <v/>
      </c>
      <c r="EV15" s="77"/>
      <c r="EW15" s="114">
        <f t="shared" si="166"/>
        <v>0</v>
      </c>
      <c r="EX15" s="115" t="str">
        <f t="shared" si="80"/>
        <v/>
      </c>
      <c r="EY15" s="115" t="str">
        <f t="shared" si="81"/>
        <v/>
      </c>
      <c r="EZ15" s="115" t="str">
        <f>IF(EY15&lt;&gt;"", IF(RANK(EY15, EY$5:EY$62)+COUNTIF(EY$5:EY15,EY15)-1&lt;=(EZ$65-EX$63),RANK(EY15, EY$5:EY$62)+COUNTIF(EY$5:EY15,EY15)-1, ""), "")</f>
        <v/>
      </c>
      <c r="FA15" s="117" t="str">
        <f t="shared" si="82"/>
        <v/>
      </c>
      <c r="FB15" s="77"/>
      <c r="FC15" s="114">
        <f t="shared" si="167"/>
        <v>0</v>
      </c>
      <c r="FD15" s="115" t="str">
        <f t="shared" si="83"/>
        <v/>
      </c>
      <c r="FE15" s="115" t="str">
        <f t="shared" si="84"/>
        <v/>
      </c>
      <c r="FF15" s="115" t="str">
        <f>IF(FE15&lt;&gt;"", IF(RANK(FE15, FE$5:FE$62)+COUNTIF(FE$5:FE15,FE15)-1&lt;=(FF$65-FD$63),RANK(FE15, FE$5:FE$62)+COUNTIF(FE$5:FE15,FE15)-1, ""), "")</f>
        <v/>
      </c>
      <c r="FG15" s="117" t="str">
        <f t="shared" si="85"/>
        <v/>
      </c>
      <c r="FH15" s="77"/>
      <c r="FI15" s="114">
        <f t="shared" si="168"/>
        <v>0</v>
      </c>
      <c r="FJ15" s="115" t="str">
        <f t="shared" si="86"/>
        <v/>
      </c>
      <c r="FK15" s="115" t="str">
        <f t="shared" si="87"/>
        <v/>
      </c>
      <c r="FL15" s="115" t="str">
        <f>IF(FK15&lt;&gt;"", IF(RANK(FK15, FK$5:FK$62)+COUNTIF(FK$5:FK15,FK15)-1&lt;=(FL$65-FJ$63),RANK(FK15, FK$5:FK$62)+COUNTIF(FK$5:FK15,FK15)-1, ""), "")</f>
        <v/>
      </c>
      <c r="FM15" s="117" t="str">
        <f t="shared" si="88"/>
        <v/>
      </c>
      <c r="FN15" s="77"/>
      <c r="FO15" s="114">
        <f t="shared" si="169"/>
        <v>0</v>
      </c>
      <c r="FP15" s="115" t="str">
        <f t="shared" si="89"/>
        <v/>
      </c>
      <c r="FQ15" s="115" t="str">
        <f t="shared" si="90"/>
        <v/>
      </c>
      <c r="FR15" s="115" t="str">
        <f>IF(FQ15&lt;&gt;"", IF(RANK(FQ15, FQ$5:FQ$62)+COUNTIF(FQ$5:FQ15,FQ15)-1&lt;=(FR$65-FP$63),RANK(FQ15, FQ$5:FQ$62)+COUNTIF(FQ$5:FQ15,FQ15)-1, ""), "")</f>
        <v/>
      </c>
      <c r="FS15" s="117" t="str">
        <f t="shared" si="91"/>
        <v/>
      </c>
      <c r="FT15" s="77"/>
      <c r="FU15" s="114">
        <f t="shared" si="170"/>
        <v>0</v>
      </c>
      <c r="FV15" s="115" t="str">
        <f t="shared" si="92"/>
        <v/>
      </c>
      <c r="FW15" s="115" t="str">
        <f t="shared" si="93"/>
        <v/>
      </c>
      <c r="FX15" s="115" t="str">
        <f>IF(FW15&lt;&gt;"", IF(RANK(FW15, FW$5:FW$62)+COUNTIF(FW$5:FW15,FW15)-1&lt;=(FX$65-FV$63),RANK(FW15, FW$5:FW$62)+COUNTIF(FW$5:FW15,FW15)-1, ""), "")</f>
        <v/>
      </c>
      <c r="FY15" s="117" t="str">
        <f t="shared" si="94"/>
        <v/>
      </c>
      <c r="FZ15" s="77"/>
      <c r="GA15" s="114">
        <f t="shared" si="171"/>
        <v>0</v>
      </c>
      <c r="GB15" s="115" t="str">
        <f t="shared" si="95"/>
        <v/>
      </c>
      <c r="GC15" s="115" t="str">
        <f t="shared" si="96"/>
        <v/>
      </c>
      <c r="GD15" s="115" t="str">
        <f>IF(GC15&lt;&gt;"", IF(RANK(GC15, GC$5:GC$62)+COUNTIF(GC$5:GC15,GC15)-1&lt;=(GD$65-GB$63),RANK(GC15, GC$5:GC$62)+COUNTIF(GC$5:GC15,GC15)-1, ""), "")</f>
        <v/>
      </c>
      <c r="GE15" s="117" t="str">
        <f t="shared" si="97"/>
        <v/>
      </c>
      <c r="GF15" s="77"/>
      <c r="GG15" s="114">
        <f t="shared" si="172"/>
        <v>0</v>
      </c>
      <c r="GH15" s="115" t="str">
        <f t="shared" si="98"/>
        <v/>
      </c>
      <c r="GI15" s="115" t="str">
        <f t="shared" si="99"/>
        <v/>
      </c>
      <c r="GJ15" s="115" t="str">
        <f>IF(GI15&lt;&gt;"", IF(RANK(GI15, GI$5:GI$62)+COUNTIF(GI$5:GI15,GI15)-1&lt;=(GJ$65-GH$63),RANK(GI15, GI$5:GI$62)+COUNTIF(GI$5:GI15,GI15)-1, ""), "")</f>
        <v/>
      </c>
      <c r="GK15" s="117" t="str">
        <f t="shared" si="100"/>
        <v/>
      </c>
      <c r="GL15" s="77"/>
      <c r="GM15" s="114">
        <f t="shared" si="173"/>
        <v>0</v>
      </c>
      <c r="GN15" s="115" t="str">
        <f t="shared" si="101"/>
        <v/>
      </c>
      <c r="GO15" s="115" t="str">
        <f t="shared" si="102"/>
        <v/>
      </c>
      <c r="GP15" s="115" t="str">
        <f>IF(GO15&lt;&gt;"", IF(RANK(GO15, GO$5:GO$62)+COUNTIF(GO$5:GO15,GO15)-1&lt;=(GP$65-GN$63),RANK(GO15, GO$5:GO$62)+COUNTIF(GO$5:GO15,GO15)-1, ""), "")</f>
        <v/>
      </c>
      <c r="GQ15" s="117" t="str">
        <f t="shared" si="103"/>
        <v/>
      </c>
      <c r="GR15" s="77"/>
      <c r="GS15" s="114">
        <f t="shared" si="174"/>
        <v>0</v>
      </c>
      <c r="GT15" s="115" t="str">
        <f t="shared" si="104"/>
        <v/>
      </c>
      <c r="GU15" s="115" t="str">
        <f t="shared" si="105"/>
        <v/>
      </c>
      <c r="GV15" s="115" t="str">
        <f>IF(GU15&lt;&gt;"", IF(RANK(GU15, GU$5:GU$62)+COUNTIF(GU$5:GU15,GU15)-1&lt;=(GV$65-GT$63),RANK(GU15, GU$5:GU$62)+COUNTIF(GU$5:GU15,GU15)-1, ""), "")</f>
        <v/>
      </c>
      <c r="GW15" s="117" t="str">
        <f t="shared" si="106"/>
        <v/>
      </c>
      <c r="GX15" s="77"/>
      <c r="GY15" s="114">
        <f t="shared" si="175"/>
        <v>0</v>
      </c>
      <c r="GZ15" s="115" t="str">
        <f t="shared" si="107"/>
        <v/>
      </c>
      <c r="HA15" s="115" t="str">
        <f t="shared" si="108"/>
        <v/>
      </c>
      <c r="HB15" s="115" t="str">
        <f>IF(HA15&lt;&gt;"", IF(RANK(HA15, HA$5:HA$62)+COUNTIF(HA$5:HA15,HA15)-1&lt;=(HB$65-GZ$63),RANK(HA15, HA$5:HA$62)+COUNTIF(HA$5:HA15,HA15)-1, ""), "")</f>
        <v/>
      </c>
      <c r="HC15" s="117" t="str">
        <f t="shared" si="109"/>
        <v/>
      </c>
      <c r="HD15" s="77"/>
      <c r="HE15" s="114">
        <f t="shared" si="176"/>
        <v>0</v>
      </c>
      <c r="HF15" s="115" t="str">
        <f t="shared" si="110"/>
        <v/>
      </c>
      <c r="HG15" s="115" t="str">
        <f t="shared" si="111"/>
        <v/>
      </c>
      <c r="HH15" s="115" t="str">
        <f>IF(HG15&lt;&gt;"", IF(RANK(HG15, HG$5:HG$62)+COUNTIF(HG$5:HG15,HG15)-1&lt;=(HH$65-HF$63),RANK(HG15, HG$5:HG$62)+COUNTIF(HG$5:HG15,HG15)-1, ""), "")</f>
        <v/>
      </c>
      <c r="HI15" s="117" t="str">
        <f t="shared" si="112"/>
        <v/>
      </c>
      <c r="HJ15" s="77"/>
      <c r="HK15" s="114">
        <f t="shared" si="177"/>
        <v>0</v>
      </c>
      <c r="HL15" s="115" t="str">
        <f t="shared" si="113"/>
        <v/>
      </c>
      <c r="HM15" s="115" t="str">
        <f t="shared" si="114"/>
        <v/>
      </c>
      <c r="HN15" s="115" t="str">
        <f>IF(HM15&lt;&gt;"", IF(RANK(HM15, HM$5:HM$62)+COUNTIF(HM$5:HM15,HM15)-1&lt;=(HN$65-HL$63),RANK(HM15, HM$5:HM$62)+COUNTIF(HM$5:HM15,HM15)-1, ""), "")</f>
        <v/>
      </c>
      <c r="HO15" s="117" t="str">
        <f t="shared" si="115"/>
        <v/>
      </c>
      <c r="HP15" s="77"/>
      <c r="HQ15" s="114">
        <f t="shared" si="178"/>
        <v>0</v>
      </c>
      <c r="HR15" s="115" t="str">
        <f t="shared" si="116"/>
        <v/>
      </c>
      <c r="HS15" s="115" t="str">
        <f t="shared" si="117"/>
        <v/>
      </c>
      <c r="HT15" s="115" t="str">
        <f>IF(HS15&lt;&gt;"", IF(RANK(HS15, HS$5:HS$62)+COUNTIF(HS$5:HS15,HS15)-1&lt;=(HT$65-HR$63),RANK(HS15, HS$5:HS$62)+COUNTIF(HS$5:HS15,HS15)-1, ""), "")</f>
        <v/>
      </c>
      <c r="HU15" s="117" t="str">
        <f t="shared" si="118"/>
        <v/>
      </c>
      <c r="HV15" s="77"/>
      <c r="HW15" s="114">
        <f t="shared" si="179"/>
        <v>0</v>
      </c>
      <c r="HX15" s="115" t="str">
        <f t="shared" si="119"/>
        <v/>
      </c>
      <c r="HY15" s="115" t="str">
        <f t="shared" si="120"/>
        <v/>
      </c>
      <c r="HZ15" s="115" t="str">
        <f>IF(HY15&lt;&gt;"", IF(RANK(HY15, HY$5:HY$62)+COUNTIF(HY$5:HY15,HY15)-1&lt;=(HZ$65-HX$63),RANK(HY15, HY$5:HY$62)+COUNTIF(HY$5:HY15,HY15)-1, ""), "")</f>
        <v/>
      </c>
      <c r="IA15" s="117" t="str">
        <f t="shared" si="121"/>
        <v/>
      </c>
      <c r="IB15" s="77"/>
      <c r="IC15" s="114">
        <f t="shared" si="180"/>
        <v>0</v>
      </c>
      <c r="ID15" s="115" t="str">
        <f t="shared" si="122"/>
        <v/>
      </c>
      <c r="IE15" s="115" t="str">
        <f t="shared" si="123"/>
        <v/>
      </c>
      <c r="IF15" s="115" t="str">
        <f>IF(IE15&lt;&gt;"", IF(RANK(IE15, IE$5:IE$62)+COUNTIF(IE$5:IE15,IE15)-1&lt;=(IF$65-ID$63),RANK(IE15, IE$5:IE$62)+COUNTIF(IE$5:IE15,IE15)-1, ""), "")</f>
        <v/>
      </c>
      <c r="IG15" s="117" t="str">
        <f t="shared" si="124"/>
        <v/>
      </c>
      <c r="IH15" s="77"/>
      <c r="II15" s="114">
        <f t="shared" si="181"/>
        <v>0</v>
      </c>
      <c r="IJ15" s="115" t="str">
        <f t="shared" si="125"/>
        <v/>
      </c>
      <c r="IK15" s="115" t="str">
        <f t="shared" si="126"/>
        <v/>
      </c>
      <c r="IL15" s="115" t="str">
        <f>IF(IK15&lt;&gt;"", IF(RANK(IK15, IK$5:IK$62)+COUNTIF(IK$5:IK15,IK15)-1&lt;=(IL$65-IJ$63),RANK(IK15, IK$5:IK$62)+COUNTIF(IK$5:IK15,IK15)-1, ""), "")</f>
        <v/>
      </c>
      <c r="IM15" s="117" t="str">
        <f t="shared" si="127"/>
        <v/>
      </c>
      <c r="IN15" s="104" t="str">
        <f t="shared" si="128"/>
        <v/>
      </c>
      <c r="IO15" s="41">
        <f t="shared" si="129"/>
        <v>3596</v>
      </c>
      <c r="IP15" s="42">
        <v>16308</v>
      </c>
      <c r="IQ15" s="43">
        <f t="shared" si="130"/>
        <v>19904</v>
      </c>
      <c r="IR15" s="43"/>
      <c r="IS15" s="98" t="str">
        <f t="shared" si="131"/>
        <v/>
      </c>
      <c r="IT15" s="77" t="str">
        <f t="shared" si="0"/>
        <v/>
      </c>
      <c r="IU15" s="77" t="str">
        <f t="shared" si="132"/>
        <v/>
      </c>
      <c r="IV15" s="77"/>
      <c r="IW15" s="99" t="str">
        <f t="shared" si="133"/>
        <v/>
      </c>
      <c r="IX15" s="77" t="str">
        <f t="shared" si="134"/>
        <v/>
      </c>
      <c r="IY15" s="98" t="str">
        <f t="shared" si="135"/>
        <v/>
      </c>
      <c r="IZ15" s="98" t="str">
        <f>IF(IY15&lt;&gt;"", IF(RANK(IY15, $IY$5:$IY$62)+COUNTIF(IY$5:IY15,IY15)-1&lt;=(400-$IU$63-$IX$63), RANK(IY15, $IY$5:$IY$62)+COUNTIF(IY$5:IY15,IY15)-1, ""), "")</f>
        <v/>
      </c>
      <c r="JA15" s="82" t="str">
        <f t="shared" si="136"/>
        <v/>
      </c>
      <c r="JB15" s="90" t="str">
        <f t="shared" si="137"/>
        <v/>
      </c>
      <c r="JD15" s="106">
        <f t="shared" si="1"/>
        <v>6.2356913377901318E-4</v>
      </c>
      <c r="JE15" s="56">
        <f t="shared" si="2"/>
        <v>0</v>
      </c>
      <c r="JF15" s="64">
        <f t="shared" si="138"/>
        <v>-6.2356913377901318E-4</v>
      </c>
      <c r="JH15" s="108" t="str">
        <f t="shared" si="3"/>
        <v/>
      </c>
      <c r="JI15" s="56" t="str">
        <f t="shared" si="139"/>
        <v/>
      </c>
      <c r="JJ15" s="56" t="str">
        <f t="shared" si="4"/>
        <v/>
      </c>
      <c r="JK15" s="107" t="str">
        <f t="shared" si="140"/>
        <v/>
      </c>
    </row>
    <row r="16" spans="1:271" ht="15" customHeight="1" x14ac:dyDescent="0.2">
      <c r="A16" s="100" t="s">
        <v>208</v>
      </c>
      <c r="B16" s="77"/>
      <c r="C16" s="114">
        <f t="shared" si="141"/>
        <v>0</v>
      </c>
      <c r="D16" s="115" t="str">
        <f t="shared" si="5"/>
        <v/>
      </c>
      <c r="E16" s="115" t="str">
        <f t="shared" si="6"/>
        <v/>
      </c>
      <c r="F16" s="115" t="str">
        <f>IF(E16&lt;&gt;"", IF(RANK(E16, E$5:E$62)+COUNTIF(E$5:E16,E16)-1&lt;=(F$65-D$63),RANK(E16, E$5:E$62)+COUNTIF(E$5:E16,E16)-1, ""), "")</f>
        <v/>
      </c>
      <c r="G16" s="117" t="str">
        <f t="shared" si="7"/>
        <v/>
      </c>
      <c r="H16" s="77"/>
      <c r="I16" s="114">
        <f t="shared" si="142"/>
        <v>0</v>
      </c>
      <c r="J16" s="115" t="str">
        <f t="shared" si="8"/>
        <v/>
      </c>
      <c r="K16" s="115" t="str">
        <f t="shared" si="9"/>
        <v/>
      </c>
      <c r="L16" s="115" t="str">
        <f>IF(K16&lt;&gt;"", IF(RANK(K16, K$5:K$62)+COUNTIF(K$5:K16,K16)-1&lt;=(L$65-J$63),RANK(K16, K$5:K$62)+COUNTIF(K$5:K16,K16)-1, ""), "")</f>
        <v/>
      </c>
      <c r="M16" s="117" t="str">
        <f t="shared" si="10"/>
        <v/>
      </c>
      <c r="N16" s="77"/>
      <c r="O16" s="114">
        <f t="shared" si="143"/>
        <v>0</v>
      </c>
      <c r="P16" s="115" t="str">
        <f t="shared" si="11"/>
        <v/>
      </c>
      <c r="Q16" s="115" t="str">
        <f t="shared" si="12"/>
        <v/>
      </c>
      <c r="R16" s="115" t="str">
        <f>IF(Q16&lt;&gt;"", IF(RANK(Q16, Q$5:Q$62)+COUNTIF(Q$5:Q16,Q16)-1&lt;=(R$65-P$63),RANK(Q16, Q$5:Q$62)+COUNTIF(Q$5:Q16,Q16)-1, ""), "")</f>
        <v/>
      </c>
      <c r="S16" s="117" t="str">
        <f t="shared" si="13"/>
        <v/>
      </c>
      <c r="T16" s="77"/>
      <c r="U16" s="114">
        <f t="shared" si="144"/>
        <v>0</v>
      </c>
      <c r="V16" s="115" t="str">
        <f t="shared" si="14"/>
        <v/>
      </c>
      <c r="W16" s="115" t="str">
        <f t="shared" si="15"/>
        <v/>
      </c>
      <c r="X16" s="115" t="str">
        <f>IF(W16&lt;&gt;"", IF(RANK(W16, W$5:W$62)+COUNTIF(W$5:W16,W16)-1&lt;=(X$65-V$63),RANK(W16, W$5:W$62)+COUNTIF(W$5:W16,W16)-1, ""), "")</f>
        <v/>
      </c>
      <c r="Y16" s="117" t="str">
        <f t="shared" si="16"/>
        <v/>
      </c>
      <c r="Z16" s="77"/>
      <c r="AA16" s="114">
        <f t="shared" si="145"/>
        <v>0</v>
      </c>
      <c r="AB16" s="115" t="str">
        <f t="shared" si="17"/>
        <v/>
      </c>
      <c r="AC16" s="115" t="str">
        <f t="shared" si="18"/>
        <v/>
      </c>
      <c r="AD16" s="115" t="str">
        <f>IF(AC16&lt;&gt;"", IF(RANK(AC16, AC$5:AC$62)+COUNTIF(AC$5:AC16,AC16)-1&lt;=(AD$65-AB$63),RANK(AC16, AC$5:AC$62)+COUNTIF(AC$5:AC16,AC16)-1, ""), "")</f>
        <v/>
      </c>
      <c r="AE16" s="117" t="str">
        <f t="shared" si="19"/>
        <v/>
      </c>
      <c r="AF16" s="77"/>
      <c r="AG16" s="114">
        <f t="shared" si="146"/>
        <v>0</v>
      </c>
      <c r="AH16" s="115" t="str">
        <f t="shared" si="20"/>
        <v/>
      </c>
      <c r="AI16" s="115" t="str">
        <f t="shared" si="21"/>
        <v/>
      </c>
      <c r="AJ16" s="115" t="str">
        <f>IF(AI16&lt;&gt;"", IF(RANK(AI16, AI$5:AI$62)+COUNTIF(AI$5:AI16,AI16)-1&lt;=(AJ$65-AH$63),RANK(AI16, AI$5:AI$62)+COUNTIF(AI$5:AI16,AI16)-1, ""), "")</f>
        <v/>
      </c>
      <c r="AK16" s="117" t="str">
        <f t="shared" si="22"/>
        <v/>
      </c>
      <c r="AL16" s="77"/>
      <c r="AM16" s="114">
        <f t="shared" si="147"/>
        <v>0</v>
      </c>
      <c r="AN16" s="115" t="str">
        <f t="shared" si="23"/>
        <v/>
      </c>
      <c r="AO16" s="115" t="str">
        <f t="shared" si="24"/>
        <v/>
      </c>
      <c r="AP16" s="115" t="str">
        <f>IF(AO16&lt;&gt;"", IF(RANK(AO16, AO$5:AO$62)+COUNTIF(AO$5:AO16,AO16)-1&lt;=(AP$65-AN$63),RANK(AO16, AO$5:AO$62)+COUNTIF(AO$5:AO16,AO16)-1, ""), "")</f>
        <v/>
      </c>
      <c r="AQ16" s="117" t="str">
        <f t="shared" si="25"/>
        <v/>
      </c>
      <c r="AR16" s="77">
        <v>711</v>
      </c>
      <c r="AS16" s="114">
        <f t="shared" si="148"/>
        <v>9.1598922971876176E-3</v>
      </c>
      <c r="AT16" s="115" t="str">
        <f t="shared" si="26"/>
        <v/>
      </c>
      <c r="AU16" s="115">
        <f t="shared" si="27"/>
        <v>711</v>
      </c>
      <c r="AV16" s="115" t="str">
        <f>IF(AU16&lt;&gt;"", IF(RANK(AU16, AU$5:AU$62)+COUNTIF(AU$5:AU16,AU16)-1&lt;=(AV$65-AT$63),RANK(AU16, AU$5:AU$62)+COUNTIF(AU$5:AU16,AU16)-1, ""), "")</f>
        <v/>
      </c>
      <c r="AW16" s="117" t="str">
        <f t="shared" si="28"/>
        <v/>
      </c>
      <c r="AX16" s="77">
        <v>607</v>
      </c>
      <c r="AY16" s="114">
        <f t="shared" si="149"/>
        <v>8.3388284426860089E-3</v>
      </c>
      <c r="AZ16" s="115" t="str">
        <f t="shared" si="29"/>
        <v/>
      </c>
      <c r="BA16" s="115">
        <f t="shared" si="30"/>
        <v>607</v>
      </c>
      <c r="BB16" s="115" t="str">
        <f>IF(BA16&lt;&gt;"", IF(RANK(BA16, BA$5:BA$62)+COUNTIF(BA$5:BA16,BA16)-1&lt;=(BB$65-AZ$63),RANK(BA16, BA$5:BA$62)+COUNTIF(BA$5:BA16,BA16)-1, ""), "")</f>
        <v/>
      </c>
      <c r="BC16" s="117" t="str">
        <f t="shared" si="31"/>
        <v/>
      </c>
      <c r="BD16" s="77">
        <v>425</v>
      </c>
      <c r="BE16" s="114">
        <f t="shared" si="150"/>
        <v>6.0401921491714276E-3</v>
      </c>
      <c r="BF16" s="115" t="str">
        <f t="shared" si="32"/>
        <v/>
      </c>
      <c r="BG16" s="115">
        <f t="shared" si="33"/>
        <v>425</v>
      </c>
      <c r="BH16" s="115" t="str">
        <f>IF(BG16&lt;&gt;"", IF(RANK(BG16, BG$5:BG$62)+COUNTIF(BG$5:BG16,BG16)-1&lt;=(BH$65-BF$63),RANK(BG16, BG$5:BG$62)+COUNTIF(BG$5:BG16,BG16)-1, ""), "")</f>
        <v/>
      </c>
      <c r="BI16" s="117" t="str">
        <f t="shared" si="34"/>
        <v/>
      </c>
      <c r="BJ16" s="77">
        <v>556</v>
      </c>
      <c r="BK16" s="114">
        <f t="shared" si="151"/>
        <v>7.7958496915311272E-3</v>
      </c>
      <c r="BL16" s="115" t="str">
        <f t="shared" si="35"/>
        <v/>
      </c>
      <c r="BM16" s="115">
        <f t="shared" si="36"/>
        <v>556</v>
      </c>
      <c r="BN16" s="115" t="str">
        <f>IF(BM16&lt;&gt;"", IF(RANK(BM16, BM$5:BM$62)+COUNTIF(BM$5:BM16,BM16)-1&lt;=(BN$65-BL$63),RANK(BM16, BM$5:BM$62)+COUNTIF(BM$5:BM16,BM16)-1, ""), "")</f>
        <v/>
      </c>
      <c r="BO16" s="117" t="str">
        <f t="shared" si="37"/>
        <v/>
      </c>
      <c r="BP16" s="77">
        <v>439</v>
      </c>
      <c r="BQ16" s="114">
        <f t="shared" si="152"/>
        <v>6.1149726288810572E-3</v>
      </c>
      <c r="BR16" s="115" t="str">
        <f t="shared" si="38"/>
        <v/>
      </c>
      <c r="BS16" s="115">
        <f t="shared" si="39"/>
        <v>439</v>
      </c>
      <c r="BT16" s="115" t="str">
        <f>IF(BS16&lt;&gt;"", IF(RANK(BS16, BS$5:BS$62)+COUNTIF(BS$5:BS16,BS16)-1&lt;=(BT$65-BR$63),RANK(BS16, BS$5:BS$62)+COUNTIF(BS$5:BS16,BS16)-1, ""), "")</f>
        <v/>
      </c>
      <c r="BU16" s="117" t="str">
        <f t="shared" si="40"/>
        <v/>
      </c>
      <c r="BV16" s="77">
        <v>277</v>
      </c>
      <c r="BW16" s="114">
        <f t="shared" si="153"/>
        <v>4.0095534486502132E-3</v>
      </c>
      <c r="BX16" s="115" t="str">
        <f t="shared" si="41"/>
        <v/>
      </c>
      <c r="BY16" s="115">
        <f t="shared" si="42"/>
        <v>277</v>
      </c>
      <c r="BZ16" s="115" t="str">
        <f>IF(BY16&lt;&gt;"", IF(RANK(BY16, BY$5:BY$62)+COUNTIF(BY$5:BY16,BY16)-1&lt;=(BZ$65-BX$63),RANK(BY16, BY$5:BY$62)+COUNTIF(BY$5:BY16,BY16)-1, ""), "")</f>
        <v/>
      </c>
      <c r="CA16" s="117" t="str">
        <f t="shared" si="43"/>
        <v/>
      </c>
      <c r="CB16" s="77">
        <v>265</v>
      </c>
      <c r="CC16" s="114">
        <f t="shared" si="154"/>
        <v>3.6609289089050371E-3</v>
      </c>
      <c r="CD16" s="115" t="str">
        <f t="shared" si="44"/>
        <v/>
      </c>
      <c r="CE16" s="115">
        <f t="shared" si="45"/>
        <v>265</v>
      </c>
      <c r="CF16" s="115" t="str">
        <f>IF(CE16&lt;&gt;"", IF(RANK(CE16, CE$5:CE$62)+COUNTIF(CE$5:CE16,CE16)-1&lt;=(CF$65-CD$63),RANK(CE16, CE$5:CE$62)+COUNTIF(CE$5:CE16,CE16)-1, ""), "")</f>
        <v/>
      </c>
      <c r="CG16" s="117" t="str">
        <f t="shared" si="46"/>
        <v/>
      </c>
      <c r="CH16" s="77">
        <v>568</v>
      </c>
      <c r="CI16" s="114">
        <f t="shared" si="155"/>
        <v>8.5029940119760485E-3</v>
      </c>
      <c r="CJ16" s="115" t="str">
        <f t="shared" si="47"/>
        <v/>
      </c>
      <c r="CK16" s="115">
        <f t="shared" si="48"/>
        <v>568</v>
      </c>
      <c r="CL16" s="115" t="str">
        <f>IF(CK16&lt;&gt;"", IF(RANK(CK16, CK$5:CK$62)+COUNTIF(CK$5:CK16,CK16)-1&lt;=(CL$65-CJ$63),RANK(CK16, CK$5:CK$62)+COUNTIF(CK$5:CK16,CK16)-1, ""), "")</f>
        <v/>
      </c>
      <c r="CM16" s="117" t="str">
        <f t="shared" si="49"/>
        <v/>
      </c>
      <c r="CN16" s="77"/>
      <c r="CO16" s="114">
        <f t="shared" si="156"/>
        <v>0</v>
      </c>
      <c r="CP16" s="115" t="str">
        <f t="shared" si="50"/>
        <v/>
      </c>
      <c r="CQ16" s="115" t="str">
        <f t="shared" si="51"/>
        <v/>
      </c>
      <c r="CR16" s="115" t="str">
        <f>IF(CQ16&lt;&gt;"", IF(RANK(CQ16, CQ$5:CQ$62)+COUNTIF(CQ$5:CQ16,CQ16)-1&lt;=(CR$65-CP$63),RANK(CQ16, CQ$5:CQ$62)+COUNTIF(CQ$5:CQ16,CQ16)-1, ""), "")</f>
        <v/>
      </c>
      <c r="CS16" s="117" t="str">
        <f t="shared" si="52"/>
        <v/>
      </c>
      <c r="CT16" s="77"/>
      <c r="CU16" s="114">
        <f t="shared" si="157"/>
        <v>0</v>
      </c>
      <c r="CV16" s="115" t="str">
        <f t="shared" si="53"/>
        <v/>
      </c>
      <c r="CW16" s="115" t="str">
        <f t="shared" si="54"/>
        <v/>
      </c>
      <c r="CX16" s="115" t="str">
        <f>IF(CW16&lt;&gt;"", IF(RANK(CW16, CW$5:CW$62)+COUNTIF(CW$5:CW16,CW16)-1&lt;=(CX$65-CV$63),RANK(CW16, CW$5:CW$62)+COUNTIF(CW$5:CW16,CW16)-1, ""), "")</f>
        <v/>
      </c>
      <c r="CY16" s="117" t="str">
        <f t="shared" si="55"/>
        <v/>
      </c>
      <c r="CZ16" s="77"/>
      <c r="DA16" s="114">
        <f t="shared" si="158"/>
        <v>0</v>
      </c>
      <c r="DB16" s="115" t="str">
        <f t="shared" si="56"/>
        <v/>
      </c>
      <c r="DC16" s="115" t="str">
        <f t="shared" si="57"/>
        <v/>
      </c>
      <c r="DD16" s="115" t="str">
        <f>IF(DC16&lt;&gt;"", IF(RANK(DC16, DC$5:DC$62)+COUNTIF(DC$5:DC16,DC16)-1&lt;=(DD$65-DB$63),RANK(DC16, DC$5:DC$62)+COUNTIF(DC$5:DC16,DC16)-1, ""), "")</f>
        <v/>
      </c>
      <c r="DE16" s="117" t="str">
        <f t="shared" si="58"/>
        <v/>
      </c>
      <c r="DF16" s="77"/>
      <c r="DG16" s="114">
        <f t="shared" si="159"/>
        <v>0</v>
      </c>
      <c r="DH16" s="115" t="str">
        <f t="shared" si="59"/>
        <v/>
      </c>
      <c r="DI16" s="115" t="str">
        <f t="shared" si="60"/>
        <v/>
      </c>
      <c r="DJ16" s="115" t="str">
        <f>IF(DI16&lt;&gt;"", IF(RANK(DI16, DI$5:DI$62)+COUNTIF(DI$5:DI16,DI16)-1&lt;=(DJ$65-DH$63),RANK(DI16, DI$5:DI$62)+COUNTIF(DI$5:DI16,DI16)-1, ""), "")</f>
        <v/>
      </c>
      <c r="DK16" s="117" t="str">
        <f t="shared" si="61"/>
        <v/>
      </c>
      <c r="DL16" s="77"/>
      <c r="DM16" s="114">
        <f t="shared" si="160"/>
        <v>0</v>
      </c>
      <c r="DN16" s="115" t="str">
        <f t="shared" si="62"/>
        <v/>
      </c>
      <c r="DO16" s="115" t="str">
        <f t="shared" si="63"/>
        <v/>
      </c>
      <c r="DP16" s="115" t="str">
        <f>IF(DO16&lt;&gt;"", IF(RANK(DO16, DO$5:DO$62)+COUNTIF(DO$5:DO16,DO16)-1&lt;=(DP$65-DN$63),RANK(DO16, DO$5:DO$62)+COUNTIF(DO$5:DO16,DO16)-1, ""), "")</f>
        <v/>
      </c>
      <c r="DQ16" s="117" t="str">
        <f t="shared" si="64"/>
        <v/>
      </c>
      <c r="DR16" s="77"/>
      <c r="DS16" s="114">
        <f t="shared" si="161"/>
        <v>0</v>
      </c>
      <c r="DT16" s="115" t="str">
        <f t="shared" si="65"/>
        <v/>
      </c>
      <c r="DU16" s="115" t="str">
        <f t="shared" si="66"/>
        <v/>
      </c>
      <c r="DV16" s="115" t="str">
        <f>IF(DU16&lt;&gt;"", IF(RANK(DU16, DU$5:DU$62)+COUNTIF(DU$5:DU16,DU16)-1&lt;=(DV$65-DT$63),RANK(DU16, DU$5:DU$62)+COUNTIF(DU$5:DU16,DU16)-1, ""), "")</f>
        <v/>
      </c>
      <c r="DW16" s="117" t="str">
        <f t="shared" si="67"/>
        <v/>
      </c>
      <c r="DX16" s="77"/>
      <c r="DY16" s="114">
        <f t="shared" si="162"/>
        <v>0</v>
      </c>
      <c r="DZ16" s="115" t="str">
        <f t="shared" si="68"/>
        <v/>
      </c>
      <c r="EA16" s="115" t="str">
        <f t="shared" si="69"/>
        <v/>
      </c>
      <c r="EB16" s="115" t="str">
        <f>IF(EA16&lt;&gt;"", IF(RANK(EA16, EA$5:EA$62)+COUNTIF(EA$5:EA16,EA16)-1&lt;=(EB$65-DZ$63),RANK(EA16, EA$5:EA$62)+COUNTIF(EA$5:EA16,EA16)-1, ""), "")</f>
        <v/>
      </c>
      <c r="EC16" s="117" t="str">
        <f t="shared" si="70"/>
        <v/>
      </c>
      <c r="ED16" s="77"/>
      <c r="EE16" s="114">
        <f t="shared" si="163"/>
        <v>0</v>
      </c>
      <c r="EF16" s="115" t="str">
        <f t="shared" si="71"/>
        <v/>
      </c>
      <c r="EG16" s="116" t="str">
        <f t="shared" si="72"/>
        <v/>
      </c>
      <c r="EH16" s="115" t="str">
        <f>IF(EG16&lt;&gt;"", IF(RANK(EG16, EG$5:EG$62)+COUNTIF(EG$5:EG16,EG16)-1&lt;=(EH$65-EF$63),RANK(EG16, EG$5:EG$62)+COUNTIF(EG$5:EG16,EG16)-1, ""), "")</f>
        <v/>
      </c>
      <c r="EI16" s="117" t="str">
        <f t="shared" si="73"/>
        <v/>
      </c>
      <c r="EJ16" s="77"/>
      <c r="EK16" s="114">
        <f t="shared" si="164"/>
        <v>0</v>
      </c>
      <c r="EL16" s="115" t="str">
        <f t="shared" si="74"/>
        <v/>
      </c>
      <c r="EM16" s="115" t="str">
        <f t="shared" si="75"/>
        <v/>
      </c>
      <c r="EN16" s="115" t="str">
        <f>IF(EM16&lt;&gt;"", IF(RANK(EM16, EM$5:EM$62)+COUNTIF(EM$5:EM16,EM16)-1&lt;=(EN$65-EL$63),RANK(EM16, EM$5:EM$62)+COUNTIF(EM$5:EM16,EM16)-1, ""), "")</f>
        <v/>
      </c>
      <c r="EO16" s="117" t="str">
        <f t="shared" si="76"/>
        <v/>
      </c>
      <c r="EP16" s="77"/>
      <c r="EQ16" s="114">
        <f t="shared" si="165"/>
        <v>0</v>
      </c>
      <c r="ER16" s="115" t="str">
        <f t="shared" si="77"/>
        <v/>
      </c>
      <c r="ES16" s="115" t="str">
        <f t="shared" si="78"/>
        <v/>
      </c>
      <c r="ET16" s="115" t="str">
        <f>IF(ES16&lt;&gt;"", IF(RANK(ES16, ES$5:ES$62)+COUNTIF(ES$5:ES16,ES16)-1&lt;=(ET$65-ER$63),RANK(ES16, ES$5:ES$62)+COUNTIF(ES$5:ES16,ES16)-1, ""), "")</f>
        <v/>
      </c>
      <c r="EU16" s="117" t="str">
        <f t="shared" si="79"/>
        <v/>
      </c>
      <c r="EV16" s="77"/>
      <c r="EW16" s="114">
        <f t="shared" si="166"/>
        <v>0</v>
      </c>
      <c r="EX16" s="115" t="str">
        <f t="shared" si="80"/>
        <v/>
      </c>
      <c r="EY16" s="115" t="str">
        <f t="shared" si="81"/>
        <v/>
      </c>
      <c r="EZ16" s="115" t="str">
        <f>IF(EY16&lt;&gt;"", IF(RANK(EY16, EY$5:EY$62)+COUNTIF(EY$5:EY16,EY16)-1&lt;=(EZ$65-EX$63),RANK(EY16, EY$5:EY$62)+COUNTIF(EY$5:EY16,EY16)-1, ""), "")</f>
        <v/>
      </c>
      <c r="FA16" s="117" t="str">
        <f t="shared" si="82"/>
        <v/>
      </c>
      <c r="FB16" s="77"/>
      <c r="FC16" s="114">
        <f t="shared" si="167"/>
        <v>0</v>
      </c>
      <c r="FD16" s="115" t="str">
        <f t="shared" si="83"/>
        <v/>
      </c>
      <c r="FE16" s="115" t="str">
        <f t="shared" si="84"/>
        <v/>
      </c>
      <c r="FF16" s="115" t="str">
        <f>IF(FE16&lt;&gt;"", IF(RANK(FE16, FE$5:FE$62)+COUNTIF(FE$5:FE16,FE16)-1&lt;=(FF$65-FD$63),RANK(FE16, FE$5:FE$62)+COUNTIF(FE$5:FE16,FE16)-1, ""), "")</f>
        <v/>
      </c>
      <c r="FG16" s="117" t="str">
        <f t="shared" si="85"/>
        <v/>
      </c>
      <c r="FH16" s="77"/>
      <c r="FI16" s="114">
        <f t="shared" si="168"/>
        <v>0</v>
      </c>
      <c r="FJ16" s="115" t="str">
        <f t="shared" si="86"/>
        <v/>
      </c>
      <c r="FK16" s="115" t="str">
        <f t="shared" si="87"/>
        <v/>
      </c>
      <c r="FL16" s="115" t="str">
        <f>IF(FK16&lt;&gt;"", IF(RANK(FK16, FK$5:FK$62)+COUNTIF(FK$5:FK16,FK16)-1&lt;=(FL$65-FJ$63),RANK(FK16, FK$5:FK$62)+COUNTIF(FK$5:FK16,FK16)-1, ""), "")</f>
        <v/>
      </c>
      <c r="FM16" s="117" t="str">
        <f t="shared" si="88"/>
        <v/>
      </c>
      <c r="FN16" s="77"/>
      <c r="FO16" s="114">
        <f t="shared" si="169"/>
        <v>0</v>
      </c>
      <c r="FP16" s="115" t="str">
        <f t="shared" si="89"/>
        <v/>
      </c>
      <c r="FQ16" s="115" t="str">
        <f t="shared" si="90"/>
        <v/>
      </c>
      <c r="FR16" s="115" t="str">
        <f>IF(FQ16&lt;&gt;"", IF(RANK(FQ16, FQ$5:FQ$62)+COUNTIF(FQ$5:FQ16,FQ16)-1&lt;=(FR$65-FP$63),RANK(FQ16, FQ$5:FQ$62)+COUNTIF(FQ$5:FQ16,FQ16)-1, ""), "")</f>
        <v/>
      </c>
      <c r="FS16" s="117" t="str">
        <f t="shared" si="91"/>
        <v/>
      </c>
      <c r="FT16" s="77"/>
      <c r="FU16" s="114">
        <f t="shared" si="170"/>
        <v>0</v>
      </c>
      <c r="FV16" s="115" t="str">
        <f t="shared" si="92"/>
        <v/>
      </c>
      <c r="FW16" s="115" t="str">
        <f t="shared" si="93"/>
        <v/>
      </c>
      <c r="FX16" s="115" t="str">
        <f>IF(FW16&lt;&gt;"", IF(RANK(FW16, FW$5:FW$62)+COUNTIF(FW$5:FW16,FW16)-1&lt;=(FX$65-FV$63),RANK(FW16, FW$5:FW$62)+COUNTIF(FW$5:FW16,FW16)-1, ""), "")</f>
        <v/>
      </c>
      <c r="FY16" s="117" t="str">
        <f t="shared" si="94"/>
        <v/>
      </c>
      <c r="FZ16" s="77"/>
      <c r="GA16" s="114">
        <f t="shared" si="171"/>
        <v>0</v>
      </c>
      <c r="GB16" s="115" t="str">
        <f t="shared" si="95"/>
        <v/>
      </c>
      <c r="GC16" s="115" t="str">
        <f t="shared" si="96"/>
        <v/>
      </c>
      <c r="GD16" s="115" t="str">
        <f>IF(GC16&lt;&gt;"", IF(RANK(GC16, GC$5:GC$62)+COUNTIF(GC$5:GC16,GC16)-1&lt;=(GD$65-GB$63),RANK(GC16, GC$5:GC$62)+COUNTIF(GC$5:GC16,GC16)-1, ""), "")</f>
        <v/>
      </c>
      <c r="GE16" s="117" t="str">
        <f t="shared" si="97"/>
        <v/>
      </c>
      <c r="GF16" s="77"/>
      <c r="GG16" s="114">
        <f t="shared" si="172"/>
        <v>0</v>
      </c>
      <c r="GH16" s="115" t="str">
        <f t="shared" si="98"/>
        <v/>
      </c>
      <c r="GI16" s="115" t="str">
        <f t="shared" si="99"/>
        <v/>
      </c>
      <c r="GJ16" s="115" t="str">
        <f>IF(GI16&lt;&gt;"", IF(RANK(GI16, GI$5:GI$62)+COUNTIF(GI$5:GI16,GI16)-1&lt;=(GJ$65-GH$63),RANK(GI16, GI$5:GI$62)+COUNTIF(GI$5:GI16,GI16)-1, ""), "")</f>
        <v/>
      </c>
      <c r="GK16" s="117" t="str">
        <f t="shared" si="100"/>
        <v/>
      </c>
      <c r="GL16" s="77"/>
      <c r="GM16" s="114">
        <f t="shared" si="173"/>
        <v>0</v>
      </c>
      <c r="GN16" s="115" t="str">
        <f t="shared" si="101"/>
        <v/>
      </c>
      <c r="GO16" s="115" t="str">
        <f t="shared" si="102"/>
        <v/>
      </c>
      <c r="GP16" s="115" t="str">
        <f>IF(GO16&lt;&gt;"", IF(RANK(GO16, GO$5:GO$62)+COUNTIF(GO$5:GO16,GO16)-1&lt;=(GP$65-GN$63),RANK(GO16, GO$5:GO$62)+COUNTIF(GO$5:GO16,GO16)-1, ""), "")</f>
        <v/>
      </c>
      <c r="GQ16" s="117" t="str">
        <f t="shared" si="103"/>
        <v/>
      </c>
      <c r="GR16" s="77"/>
      <c r="GS16" s="114">
        <f t="shared" si="174"/>
        <v>0</v>
      </c>
      <c r="GT16" s="115" t="str">
        <f t="shared" si="104"/>
        <v/>
      </c>
      <c r="GU16" s="115" t="str">
        <f t="shared" si="105"/>
        <v/>
      </c>
      <c r="GV16" s="115" t="str">
        <f>IF(GU16&lt;&gt;"", IF(RANK(GU16, GU$5:GU$62)+COUNTIF(GU$5:GU16,GU16)-1&lt;=(GV$65-GT$63),RANK(GU16, GU$5:GU$62)+COUNTIF(GU$5:GU16,GU16)-1, ""), "")</f>
        <v/>
      </c>
      <c r="GW16" s="117" t="str">
        <f t="shared" si="106"/>
        <v/>
      </c>
      <c r="GX16" s="77"/>
      <c r="GY16" s="114">
        <f t="shared" si="175"/>
        <v>0</v>
      </c>
      <c r="GZ16" s="115" t="str">
        <f t="shared" si="107"/>
        <v/>
      </c>
      <c r="HA16" s="115" t="str">
        <f t="shared" si="108"/>
        <v/>
      </c>
      <c r="HB16" s="115" t="str">
        <f>IF(HA16&lt;&gt;"", IF(RANK(HA16, HA$5:HA$62)+COUNTIF(HA$5:HA16,HA16)-1&lt;=(HB$65-GZ$63),RANK(HA16, HA$5:HA$62)+COUNTIF(HA$5:HA16,HA16)-1, ""), "")</f>
        <v/>
      </c>
      <c r="HC16" s="117" t="str">
        <f t="shared" si="109"/>
        <v/>
      </c>
      <c r="HD16" s="77"/>
      <c r="HE16" s="114">
        <f t="shared" si="176"/>
        <v>0</v>
      </c>
      <c r="HF16" s="115" t="str">
        <f t="shared" si="110"/>
        <v/>
      </c>
      <c r="HG16" s="115" t="str">
        <f t="shared" si="111"/>
        <v/>
      </c>
      <c r="HH16" s="115" t="str">
        <f>IF(HG16&lt;&gt;"", IF(RANK(HG16, HG$5:HG$62)+COUNTIF(HG$5:HG16,HG16)-1&lt;=(HH$65-HF$63),RANK(HG16, HG$5:HG$62)+COUNTIF(HG$5:HG16,HG16)-1, ""), "")</f>
        <v/>
      </c>
      <c r="HI16" s="117" t="str">
        <f t="shared" si="112"/>
        <v/>
      </c>
      <c r="HJ16" s="77"/>
      <c r="HK16" s="114">
        <f t="shared" si="177"/>
        <v>0</v>
      </c>
      <c r="HL16" s="115" t="str">
        <f t="shared" si="113"/>
        <v/>
      </c>
      <c r="HM16" s="115" t="str">
        <f t="shared" si="114"/>
        <v/>
      </c>
      <c r="HN16" s="115" t="str">
        <f>IF(HM16&lt;&gt;"", IF(RANK(HM16, HM$5:HM$62)+COUNTIF(HM$5:HM16,HM16)-1&lt;=(HN$65-HL$63),RANK(HM16, HM$5:HM$62)+COUNTIF(HM$5:HM16,HM16)-1, ""), "")</f>
        <v/>
      </c>
      <c r="HO16" s="117" t="str">
        <f t="shared" si="115"/>
        <v/>
      </c>
      <c r="HP16" s="77"/>
      <c r="HQ16" s="114">
        <f t="shared" si="178"/>
        <v>0</v>
      </c>
      <c r="HR16" s="115" t="str">
        <f t="shared" si="116"/>
        <v/>
      </c>
      <c r="HS16" s="115" t="str">
        <f t="shared" si="117"/>
        <v/>
      </c>
      <c r="HT16" s="115" t="str">
        <f>IF(HS16&lt;&gt;"", IF(RANK(HS16, HS$5:HS$62)+COUNTIF(HS$5:HS16,HS16)-1&lt;=(HT$65-HR$63),RANK(HS16, HS$5:HS$62)+COUNTIF(HS$5:HS16,HS16)-1, ""), "")</f>
        <v/>
      </c>
      <c r="HU16" s="117" t="str">
        <f t="shared" si="118"/>
        <v/>
      </c>
      <c r="HV16" s="77"/>
      <c r="HW16" s="114">
        <f t="shared" si="179"/>
        <v>0</v>
      </c>
      <c r="HX16" s="115" t="str">
        <f t="shared" si="119"/>
        <v/>
      </c>
      <c r="HY16" s="115" t="str">
        <f t="shared" si="120"/>
        <v/>
      </c>
      <c r="HZ16" s="115" t="str">
        <f>IF(HY16&lt;&gt;"", IF(RANK(HY16, HY$5:HY$62)+COUNTIF(HY$5:HY16,HY16)-1&lt;=(HZ$65-HX$63),RANK(HY16, HY$5:HY$62)+COUNTIF(HY$5:HY16,HY16)-1, ""), "")</f>
        <v/>
      </c>
      <c r="IA16" s="117" t="str">
        <f t="shared" si="121"/>
        <v/>
      </c>
      <c r="IB16" s="77"/>
      <c r="IC16" s="114">
        <f t="shared" si="180"/>
        <v>0</v>
      </c>
      <c r="ID16" s="115" t="str">
        <f t="shared" si="122"/>
        <v/>
      </c>
      <c r="IE16" s="115" t="str">
        <f t="shared" si="123"/>
        <v/>
      </c>
      <c r="IF16" s="115" t="str">
        <f>IF(IE16&lt;&gt;"", IF(RANK(IE16, IE$5:IE$62)+COUNTIF(IE$5:IE16,IE16)-1&lt;=(IF$65-ID$63),RANK(IE16, IE$5:IE$62)+COUNTIF(IE$5:IE16,IE16)-1, ""), "")</f>
        <v/>
      </c>
      <c r="IG16" s="117" t="str">
        <f t="shared" si="124"/>
        <v/>
      </c>
      <c r="IH16" s="77"/>
      <c r="II16" s="114">
        <f t="shared" si="181"/>
        <v>0</v>
      </c>
      <c r="IJ16" s="115" t="str">
        <f t="shared" si="125"/>
        <v/>
      </c>
      <c r="IK16" s="115" t="str">
        <f t="shared" si="126"/>
        <v/>
      </c>
      <c r="IL16" s="115" t="str">
        <f>IF(IK16&lt;&gt;"", IF(RANK(IK16, IK$5:IK$62)+COUNTIF(IK$5:IK16,IK16)-1&lt;=(IL$65-IJ$63),RANK(IK16, IK$5:IK$62)+COUNTIF(IK$5:IK16,IK16)-1, ""), "")</f>
        <v/>
      </c>
      <c r="IM16" s="117" t="str">
        <f t="shared" si="127"/>
        <v/>
      </c>
      <c r="IN16" s="104" t="str">
        <f t="shared" si="128"/>
        <v/>
      </c>
      <c r="IO16" s="41">
        <f t="shared" si="129"/>
        <v>3848</v>
      </c>
      <c r="IP16" s="42">
        <v>19903</v>
      </c>
      <c r="IQ16" s="43">
        <f t="shared" si="130"/>
        <v>23751</v>
      </c>
      <c r="IR16" s="43"/>
      <c r="IS16" s="98" t="str">
        <f t="shared" si="131"/>
        <v/>
      </c>
      <c r="IT16" s="77" t="str">
        <f t="shared" si="0"/>
        <v/>
      </c>
      <c r="IU16" s="77" t="str">
        <f t="shared" si="132"/>
        <v/>
      </c>
      <c r="IV16" s="77"/>
      <c r="IW16" s="99" t="str">
        <f t="shared" si="133"/>
        <v/>
      </c>
      <c r="IX16" s="77" t="str">
        <f t="shared" si="134"/>
        <v/>
      </c>
      <c r="IY16" s="98" t="str">
        <f t="shared" si="135"/>
        <v/>
      </c>
      <c r="IZ16" s="98" t="str">
        <f>IF(IY16&lt;&gt;"", IF(RANK(IY16, $IY$5:$IY$62)+COUNTIF(IY$5:IY16,IY16)-1&lt;=(400-$IU$63-$IX$63), RANK(IY16, $IY$5:$IY$62)+COUNTIF(IY$5:IY16,IY16)-1, ""), "")</f>
        <v/>
      </c>
      <c r="JA16" s="82" t="str">
        <f t="shared" si="136"/>
        <v/>
      </c>
      <c r="JB16" s="90" t="str">
        <f t="shared" si="137"/>
        <v/>
      </c>
      <c r="JD16" s="106">
        <f t="shared" si="1"/>
        <v>7.4409116239878127E-4</v>
      </c>
      <c r="JE16" s="56">
        <f t="shared" si="2"/>
        <v>0</v>
      </c>
      <c r="JF16" s="64">
        <f t="shared" si="138"/>
        <v>-7.4409116239878127E-4</v>
      </c>
      <c r="JH16" s="108" t="str">
        <f t="shared" si="3"/>
        <v/>
      </c>
      <c r="JI16" s="56" t="str">
        <f t="shared" si="139"/>
        <v/>
      </c>
      <c r="JJ16" s="56" t="str">
        <f t="shared" si="4"/>
        <v/>
      </c>
      <c r="JK16" s="107" t="str">
        <f t="shared" si="140"/>
        <v/>
      </c>
    </row>
    <row r="17" spans="1:271" ht="15" customHeight="1" x14ac:dyDescent="0.2">
      <c r="A17" s="100" t="s">
        <v>209</v>
      </c>
      <c r="B17" s="77"/>
      <c r="C17" s="114">
        <f t="shared" si="141"/>
        <v>0</v>
      </c>
      <c r="D17" s="115" t="str">
        <f t="shared" si="5"/>
        <v/>
      </c>
      <c r="E17" s="115" t="str">
        <f t="shared" si="6"/>
        <v/>
      </c>
      <c r="F17" s="115" t="str">
        <f>IF(E17&lt;&gt;"", IF(RANK(E17, E$5:E$62)+COUNTIF(E$5:E17,E17)-1&lt;=(F$65-D$63),RANK(E17, E$5:E$62)+COUNTIF(E$5:E17,E17)-1, ""), "")</f>
        <v/>
      </c>
      <c r="G17" s="117" t="str">
        <f t="shared" si="7"/>
        <v/>
      </c>
      <c r="H17" s="77"/>
      <c r="I17" s="114">
        <f t="shared" si="142"/>
        <v>0</v>
      </c>
      <c r="J17" s="115" t="str">
        <f t="shared" si="8"/>
        <v/>
      </c>
      <c r="K17" s="115" t="str">
        <f t="shared" si="9"/>
        <v/>
      </c>
      <c r="L17" s="115" t="str">
        <f>IF(K17&lt;&gt;"", IF(RANK(K17, K$5:K$62)+COUNTIF(K$5:K17,K17)-1&lt;=(L$65-J$63),RANK(K17, K$5:K$62)+COUNTIF(K$5:K17,K17)-1, ""), "")</f>
        <v/>
      </c>
      <c r="M17" s="117" t="str">
        <f t="shared" si="10"/>
        <v/>
      </c>
      <c r="N17" s="77"/>
      <c r="O17" s="114">
        <f t="shared" si="143"/>
        <v>0</v>
      </c>
      <c r="P17" s="115" t="str">
        <f t="shared" si="11"/>
        <v/>
      </c>
      <c r="Q17" s="115" t="str">
        <f t="shared" si="12"/>
        <v/>
      </c>
      <c r="R17" s="115" t="str">
        <f>IF(Q17&lt;&gt;"", IF(RANK(Q17, Q$5:Q$62)+COUNTIF(Q$5:Q17,Q17)-1&lt;=(R$65-P$63),RANK(Q17, Q$5:Q$62)+COUNTIF(Q$5:Q17,Q17)-1, ""), "")</f>
        <v/>
      </c>
      <c r="S17" s="117" t="str">
        <f t="shared" si="13"/>
        <v/>
      </c>
      <c r="T17" s="77"/>
      <c r="U17" s="114">
        <f t="shared" si="144"/>
        <v>0</v>
      </c>
      <c r="V17" s="115" t="str">
        <f t="shared" si="14"/>
        <v/>
      </c>
      <c r="W17" s="115" t="str">
        <f t="shared" si="15"/>
        <v/>
      </c>
      <c r="X17" s="115" t="str">
        <f>IF(W17&lt;&gt;"", IF(RANK(W17, W$5:W$62)+COUNTIF(W$5:W17,W17)-1&lt;=(X$65-V$63),RANK(W17, W$5:W$62)+COUNTIF(W$5:W17,W17)-1, ""), "")</f>
        <v/>
      </c>
      <c r="Y17" s="117" t="str">
        <f t="shared" si="16"/>
        <v/>
      </c>
      <c r="Z17" s="77"/>
      <c r="AA17" s="114">
        <f t="shared" si="145"/>
        <v>0</v>
      </c>
      <c r="AB17" s="115" t="str">
        <f t="shared" si="17"/>
        <v/>
      </c>
      <c r="AC17" s="115" t="str">
        <f t="shared" si="18"/>
        <v/>
      </c>
      <c r="AD17" s="115" t="str">
        <f>IF(AC17&lt;&gt;"", IF(RANK(AC17, AC$5:AC$62)+COUNTIF(AC$5:AC17,AC17)-1&lt;=(AD$65-AB$63),RANK(AC17, AC$5:AC$62)+COUNTIF(AC$5:AC17,AC17)-1, ""), "")</f>
        <v/>
      </c>
      <c r="AE17" s="117" t="str">
        <f t="shared" si="19"/>
        <v/>
      </c>
      <c r="AF17" s="77">
        <v>91</v>
      </c>
      <c r="AG17" s="114">
        <f t="shared" si="146"/>
        <v>1.2296964946893326E-3</v>
      </c>
      <c r="AH17" s="115" t="str">
        <f t="shared" si="20"/>
        <v/>
      </c>
      <c r="AI17" s="115">
        <f t="shared" si="21"/>
        <v>91</v>
      </c>
      <c r="AJ17" s="115" t="str">
        <f>IF(AI17&lt;&gt;"", IF(RANK(AI17, AI$5:AI$62)+COUNTIF(AI$5:AI17,AI17)-1&lt;=(AJ$65-AH$63),RANK(AI17, AI$5:AI$62)+COUNTIF(AI$5:AI17,AI17)-1, ""), "")</f>
        <v/>
      </c>
      <c r="AK17" s="117" t="str">
        <f t="shared" si="22"/>
        <v/>
      </c>
      <c r="AL17" s="77">
        <v>89</v>
      </c>
      <c r="AM17" s="114">
        <f t="shared" si="147"/>
        <v>1.4005602240896359E-3</v>
      </c>
      <c r="AN17" s="115" t="str">
        <f t="shared" si="23"/>
        <v/>
      </c>
      <c r="AO17" s="115">
        <f t="shared" si="24"/>
        <v>89</v>
      </c>
      <c r="AP17" s="115" t="str">
        <f>IF(AO17&lt;&gt;"", IF(RANK(AO17, AO$5:AO$62)+COUNTIF(AO$5:AO17,AO17)-1&lt;=(AP$65-AN$63),RANK(AO17, AO$5:AO$62)+COUNTIF(AO$5:AO17,AO17)-1, ""), "")</f>
        <v/>
      </c>
      <c r="AQ17" s="117" t="str">
        <f t="shared" si="25"/>
        <v/>
      </c>
      <c r="AR17" s="77"/>
      <c r="AS17" s="114">
        <f t="shared" si="148"/>
        <v>0</v>
      </c>
      <c r="AT17" s="115" t="str">
        <f t="shared" si="26"/>
        <v/>
      </c>
      <c r="AU17" s="115" t="str">
        <f t="shared" si="27"/>
        <v/>
      </c>
      <c r="AV17" s="115" t="str">
        <f>IF(AU17&lt;&gt;"", IF(RANK(AU17, AU$5:AU$62)+COUNTIF(AU$5:AU17,AU17)-1&lt;=(AV$65-AT$63),RANK(AU17, AU$5:AU$62)+COUNTIF(AU$5:AU17,AU17)-1, ""), "")</f>
        <v/>
      </c>
      <c r="AW17" s="117" t="str">
        <f t="shared" si="28"/>
        <v/>
      </c>
      <c r="AX17" s="77"/>
      <c r="AY17" s="114">
        <f t="shared" si="149"/>
        <v>0</v>
      </c>
      <c r="AZ17" s="115" t="str">
        <f t="shared" si="29"/>
        <v/>
      </c>
      <c r="BA17" s="115" t="str">
        <f t="shared" si="30"/>
        <v/>
      </c>
      <c r="BB17" s="115" t="str">
        <f>IF(BA17&lt;&gt;"", IF(RANK(BA17, BA$5:BA$62)+COUNTIF(BA$5:BA17,BA17)-1&lt;=(BB$65-AZ$63),RANK(BA17, BA$5:BA$62)+COUNTIF(BA$5:BA17,BA17)-1, ""), "")</f>
        <v/>
      </c>
      <c r="BC17" s="117" t="str">
        <f t="shared" si="31"/>
        <v/>
      </c>
      <c r="BD17" s="77"/>
      <c r="BE17" s="114">
        <f t="shared" si="150"/>
        <v>0</v>
      </c>
      <c r="BF17" s="115" t="str">
        <f t="shared" si="32"/>
        <v/>
      </c>
      <c r="BG17" s="115" t="str">
        <f t="shared" si="33"/>
        <v/>
      </c>
      <c r="BH17" s="115" t="str">
        <f>IF(BG17&lt;&gt;"", IF(RANK(BG17, BG$5:BG$62)+COUNTIF(BG$5:BG17,BG17)-1&lt;=(BH$65-BF$63),RANK(BG17, BG$5:BG$62)+COUNTIF(BG$5:BG17,BG17)-1, ""), "")</f>
        <v/>
      </c>
      <c r="BI17" s="117" t="str">
        <f t="shared" si="34"/>
        <v/>
      </c>
      <c r="BJ17" s="77"/>
      <c r="BK17" s="114">
        <f t="shared" si="151"/>
        <v>0</v>
      </c>
      <c r="BL17" s="115" t="str">
        <f t="shared" si="35"/>
        <v/>
      </c>
      <c r="BM17" s="115" t="str">
        <f t="shared" si="36"/>
        <v/>
      </c>
      <c r="BN17" s="115" t="str">
        <f>IF(BM17&lt;&gt;"", IF(RANK(BM17, BM$5:BM$62)+COUNTIF(BM$5:BM17,BM17)-1&lt;=(BN$65-BL$63),RANK(BM17, BM$5:BM$62)+COUNTIF(BM$5:BM17,BM17)-1, ""), "")</f>
        <v/>
      </c>
      <c r="BO17" s="117" t="str">
        <f t="shared" si="37"/>
        <v/>
      </c>
      <c r="BP17" s="77"/>
      <c r="BQ17" s="114">
        <f t="shared" si="152"/>
        <v>0</v>
      </c>
      <c r="BR17" s="115" t="str">
        <f t="shared" si="38"/>
        <v/>
      </c>
      <c r="BS17" s="115" t="str">
        <f t="shared" si="39"/>
        <v/>
      </c>
      <c r="BT17" s="115" t="str">
        <f>IF(BS17&lt;&gt;"", IF(RANK(BS17, BS$5:BS$62)+COUNTIF(BS$5:BS17,BS17)-1&lt;=(BT$65-BR$63),RANK(BS17, BS$5:BS$62)+COUNTIF(BS$5:BS17,BS17)-1, ""), "")</f>
        <v/>
      </c>
      <c r="BU17" s="117" t="str">
        <f t="shared" si="40"/>
        <v/>
      </c>
      <c r="BV17" s="77"/>
      <c r="BW17" s="114">
        <f t="shared" si="153"/>
        <v>0</v>
      </c>
      <c r="BX17" s="115" t="str">
        <f t="shared" si="41"/>
        <v/>
      </c>
      <c r="BY17" s="115" t="str">
        <f t="shared" si="42"/>
        <v/>
      </c>
      <c r="BZ17" s="115" t="str">
        <f>IF(BY17&lt;&gt;"", IF(RANK(BY17, BY$5:BY$62)+COUNTIF(BY$5:BY17,BY17)-1&lt;=(BZ$65-BX$63),RANK(BY17, BY$5:BY$62)+COUNTIF(BY$5:BY17,BY17)-1, ""), "")</f>
        <v/>
      </c>
      <c r="CA17" s="117" t="str">
        <f t="shared" si="43"/>
        <v/>
      </c>
      <c r="CB17" s="77"/>
      <c r="CC17" s="114">
        <f t="shared" si="154"/>
        <v>0</v>
      </c>
      <c r="CD17" s="115" t="str">
        <f t="shared" si="44"/>
        <v/>
      </c>
      <c r="CE17" s="115" t="str">
        <f t="shared" si="45"/>
        <v/>
      </c>
      <c r="CF17" s="115" t="str">
        <f>IF(CE17&lt;&gt;"", IF(RANK(CE17, CE$5:CE$62)+COUNTIF(CE$5:CE17,CE17)-1&lt;=(CF$65-CD$63),RANK(CE17, CE$5:CE$62)+COUNTIF(CE$5:CE17,CE17)-1, ""), "")</f>
        <v/>
      </c>
      <c r="CG17" s="117" t="str">
        <f t="shared" si="46"/>
        <v/>
      </c>
      <c r="CH17" s="77"/>
      <c r="CI17" s="114">
        <f t="shared" si="155"/>
        <v>0</v>
      </c>
      <c r="CJ17" s="115" t="str">
        <f t="shared" si="47"/>
        <v/>
      </c>
      <c r="CK17" s="115" t="str">
        <f t="shared" si="48"/>
        <v/>
      </c>
      <c r="CL17" s="115" t="str">
        <f>IF(CK17&lt;&gt;"", IF(RANK(CK17, CK$5:CK$62)+COUNTIF(CK$5:CK17,CK17)-1&lt;=(CL$65-CJ$63),RANK(CK17, CK$5:CK$62)+COUNTIF(CK$5:CK17,CK17)-1, ""), "")</f>
        <v/>
      </c>
      <c r="CM17" s="117" t="str">
        <f t="shared" si="49"/>
        <v/>
      </c>
      <c r="CN17" s="77">
        <v>148</v>
      </c>
      <c r="CO17" s="114">
        <f t="shared" si="156"/>
        <v>2.0489817391424734E-3</v>
      </c>
      <c r="CP17" s="115" t="str">
        <f t="shared" si="50"/>
        <v/>
      </c>
      <c r="CQ17" s="115">
        <f t="shared" si="51"/>
        <v>148</v>
      </c>
      <c r="CR17" s="115" t="str">
        <f>IF(CQ17&lt;&gt;"", IF(RANK(CQ17, CQ$5:CQ$62)+COUNTIF(CQ$5:CQ17,CQ17)-1&lt;=(CR$65-CP$63),RANK(CQ17, CQ$5:CQ$62)+COUNTIF(CQ$5:CQ17,CQ17)-1, ""), "")</f>
        <v/>
      </c>
      <c r="CS17" s="117" t="str">
        <f t="shared" si="52"/>
        <v/>
      </c>
      <c r="CT17" s="77">
        <v>207</v>
      </c>
      <c r="CU17" s="114">
        <f t="shared" si="157"/>
        <v>2.8577739735483336E-3</v>
      </c>
      <c r="CV17" s="115" t="str">
        <f t="shared" si="53"/>
        <v/>
      </c>
      <c r="CW17" s="115">
        <f t="shared" si="54"/>
        <v>207</v>
      </c>
      <c r="CX17" s="115" t="str">
        <f>IF(CW17&lt;&gt;"", IF(RANK(CW17, CW$5:CW$62)+COUNTIF(CW$5:CW17,CW17)-1&lt;=(CX$65-CV$63),RANK(CW17, CW$5:CW$62)+COUNTIF(CW$5:CW17,CW17)-1, ""), "")</f>
        <v/>
      </c>
      <c r="CY17" s="117" t="str">
        <f t="shared" si="55"/>
        <v/>
      </c>
      <c r="CZ17" s="77">
        <v>553</v>
      </c>
      <c r="DA17" s="114">
        <f t="shared" si="158"/>
        <v>7.5547480156832741E-3</v>
      </c>
      <c r="DB17" s="115" t="str">
        <f t="shared" si="56"/>
        <v/>
      </c>
      <c r="DC17" s="115">
        <f t="shared" si="57"/>
        <v>553</v>
      </c>
      <c r="DD17" s="115" t="str">
        <f>IF(DC17&lt;&gt;"", IF(RANK(DC17, DC$5:DC$62)+COUNTIF(DC$5:DC17,DC17)-1&lt;=(DD$65-DB$63),RANK(DC17, DC$5:DC$62)+COUNTIF(DC$5:DC17,DC17)-1, ""), "")</f>
        <v/>
      </c>
      <c r="DE17" s="117" t="str">
        <f t="shared" si="58"/>
        <v/>
      </c>
      <c r="DF17" s="77">
        <v>33</v>
      </c>
      <c r="DG17" s="114">
        <f t="shared" si="159"/>
        <v>5.150053841471979E-4</v>
      </c>
      <c r="DH17" s="115" t="str">
        <f t="shared" si="59"/>
        <v/>
      </c>
      <c r="DI17" s="115">
        <f t="shared" si="60"/>
        <v>33</v>
      </c>
      <c r="DJ17" s="115" t="str">
        <f>IF(DI17&lt;&gt;"", IF(RANK(DI17, DI$5:DI$62)+COUNTIF(DI$5:DI17,DI17)-1&lt;=(DJ$65-DH$63),RANK(DI17, DI$5:DI$62)+COUNTIF(DI$5:DI17,DI17)-1, ""), "")</f>
        <v/>
      </c>
      <c r="DK17" s="117" t="str">
        <f t="shared" si="61"/>
        <v/>
      </c>
      <c r="DL17" s="77">
        <v>25</v>
      </c>
      <c r="DM17" s="114">
        <f t="shared" si="160"/>
        <v>3.4229694944958651E-4</v>
      </c>
      <c r="DN17" s="115" t="str">
        <f t="shared" si="62"/>
        <v/>
      </c>
      <c r="DO17" s="115">
        <f t="shared" si="63"/>
        <v>25</v>
      </c>
      <c r="DP17" s="115" t="str">
        <f>IF(DO17&lt;&gt;"", IF(RANK(DO17, DO$5:DO$62)+COUNTIF(DO$5:DO17,DO17)-1&lt;=(DP$65-DN$63),RANK(DO17, DO$5:DO$62)+COUNTIF(DO$5:DO17,DO17)-1, ""), "")</f>
        <v/>
      </c>
      <c r="DQ17" s="117" t="str">
        <f t="shared" si="64"/>
        <v/>
      </c>
      <c r="DR17" s="77">
        <v>57</v>
      </c>
      <c r="DS17" s="114">
        <f t="shared" si="161"/>
        <v>8.6929998474912309E-4</v>
      </c>
      <c r="DT17" s="115" t="str">
        <f t="shared" si="65"/>
        <v/>
      </c>
      <c r="DU17" s="115">
        <f t="shared" si="66"/>
        <v>57</v>
      </c>
      <c r="DV17" s="115" t="str">
        <f>IF(DU17&lt;&gt;"", IF(RANK(DU17, DU$5:DU$62)+COUNTIF(DU$5:DU17,DU17)-1&lt;=(DV$65-DT$63),RANK(DU17, DU$5:DU$62)+COUNTIF(DU$5:DU17,DU17)-1, ""), "")</f>
        <v/>
      </c>
      <c r="DW17" s="117" t="str">
        <f t="shared" si="67"/>
        <v/>
      </c>
      <c r="DX17" s="77">
        <v>51</v>
      </c>
      <c r="DY17" s="114">
        <f t="shared" si="162"/>
        <v>7.2408211943095669E-4</v>
      </c>
      <c r="DZ17" s="115" t="str">
        <f t="shared" si="68"/>
        <v/>
      </c>
      <c r="EA17" s="115">
        <f t="shared" si="69"/>
        <v>51</v>
      </c>
      <c r="EB17" s="115" t="str">
        <f>IF(EA17&lt;&gt;"", IF(RANK(EA17, EA$5:EA$62)+COUNTIF(EA$5:EA17,EA17)-1&lt;=(EB$65-DZ$63),RANK(EA17, EA$5:EA$62)+COUNTIF(EA$5:EA17,EA17)-1, ""), "")</f>
        <v/>
      </c>
      <c r="EC17" s="117" t="str">
        <f t="shared" si="70"/>
        <v/>
      </c>
      <c r="ED17" s="77">
        <v>27</v>
      </c>
      <c r="EE17" s="114">
        <f t="shared" si="163"/>
        <v>4.4794690999585234E-4</v>
      </c>
      <c r="EF17" s="115" t="str">
        <f t="shared" si="71"/>
        <v/>
      </c>
      <c r="EG17" s="116">
        <f t="shared" si="72"/>
        <v>27</v>
      </c>
      <c r="EH17" s="115" t="str">
        <f>IF(EG17&lt;&gt;"", IF(RANK(EG17, EG$5:EG$62)+COUNTIF(EG$5:EG17,EG17)-1&lt;=(EH$65-EF$63),RANK(EG17, EG$5:EG$62)+COUNTIF(EG$5:EG17,EG17)-1, ""), "")</f>
        <v/>
      </c>
      <c r="EI17" s="117" t="str">
        <f t="shared" si="73"/>
        <v/>
      </c>
      <c r="EJ17" s="77">
        <v>28</v>
      </c>
      <c r="EK17" s="114">
        <f t="shared" si="164"/>
        <v>4.2915165913096792E-4</v>
      </c>
      <c r="EL17" s="115" t="str">
        <f t="shared" si="74"/>
        <v/>
      </c>
      <c r="EM17" s="115">
        <f t="shared" si="75"/>
        <v>28</v>
      </c>
      <c r="EN17" s="115" t="str">
        <f>IF(EM17&lt;&gt;"", IF(RANK(EM17, EM$5:EM$62)+COUNTIF(EM$5:EM17,EM17)-1&lt;=(EN$65-EL$63),RANK(EM17, EM$5:EM$62)+COUNTIF(EM$5:EM17,EM17)-1, ""), "")</f>
        <v/>
      </c>
      <c r="EO17" s="117" t="str">
        <f t="shared" si="76"/>
        <v/>
      </c>
      <c r="EP17" s="77">
        <v>20</v>
      </c>
      <c r="EQ17" s="114">
        <f t="shared" si="165"/>
        <v>2.8877947355501971E-4</v>
      </c>
      <c r="ER17" s="115" t="str">
        <f t="shared" si="77"/>
        <v/>
      </c>
      <c r="ES17" s="115">
        <f t="shared" si="78"/>
        <v>20</v>
      </c>
      <c r="ET17" s="115" t="str">
        <f>IF(ES17&lt;&gt;"", IF(RANK(ES17, ES$5:ES$62)+COUNTIF(ES$5:ES17,ES17)-1&lt;=(ET$65-ER$63),RANK(ES17, ES$5:ES$62)+COUNTIF(ES$5:ES17,ES17)-1, ""), "")</f>
        <v/>
      </c>
      <c r="EU17" s="117" t="str">
        <f t="shared" si="79"/>
        <v/>
      </c>
      <c r="EV17" s="77"/>
      <c r="EW17" s="114">
        <f t="shared" si="166"/>
        <v>0</v>
      </c>
      <c r="EX17" s="115" t="str">
        <f t="shared" si="80"/>
        <v/>
      </c>
      <c r="EY17" s="115" t="str">
        <f t="shared" si="81"/>
        <v/>
      </c>
      <c r="EZ17" s="115" t="str">
        <f>IF(EY17&lt;&gt;"", IF(RANK(EY17, EY$5:EY$62)+COUNTIF(EY$5:EY17,EY17)-1&lt;=(EZ$65-EX$63),RANK(EY17, EY$5:EY$62)+COUNTIF(EY$5:EY17,EY17)-1, ""), "")</f>
        <v/>
      </c>
      <c r="FA17" s="117" t="str">
        <f t="shared" si="82"/>
        <v/>
      </c>
      <c r="FB17" s="77"/>
      <c r="FC17" s="114">
        <f t="shared" si="167"/>
        <v>0</v>
      </c>
      <c r="FD17" s="115" t="str">
        <f t="shared" si="83"/>
        <v/>
      </c>
      <c r="FE17" s="115" t="str">
        <f t="shared" si="84"/>
        <v/>
      </c>
      <c r="FF17" s="115" t="str">
        <f>IF(FE17&lt;&gt;"", IF(RANK(FE17, FE$5:FE$62)+COUNTIF(FE$5:FE17,FE17)-1&lt;=(FF$65-FD$63),RANK(FE17, FE$5:FE$62)+COUNTIF(FE$5:FE17,FE17)-1, ""), "")</f>
        <v/>
      </c>
      <c r="FG17" s="117" t="str">
        <f t="shared" si="85"/>
        <v/>
      </c>
      <c r="FH17" s="77"/>
      <c r="FI17" s="114">
        <f t="shared" si="168"/>
        <v>0</v>
      </c>
      <c r="FJ17" s="115" t="str">
        <f t="shared" si="86"/>
        <v/>
      </c>
      <c r="FK17" s="115" t="str">
        <f t="shared" si="87"/>
        <v/>
      </c>
      <c r="FL17" s="115" t="str">
        <f>IF(FK17&lt;&gt;"", IF(RANK(FK17, FK$5:FK$62)+COUNTIF(FK$5:FK17,FK17)-1&lt;=(FL$65-FJ$63),RANK(FK17, FK$5:FK$62)+COUNTIF(FK$5:FK17,FK17)-1, ""), "")</f>
        <v/>
      </c>
      <c r="FM17" s="117" t="str">
        <f t="shared" si="88"/>
        <v/>
      </c>
      <c r="FN17" s="77"/>
      <c r="FO17" s="114">
        <f t="shared" si="169"/>
        <v>0</v>
      </c>
      <c r="FP17" s="115" t="str">
        <f t="shared" si="89"/>
        <v/>
      </c>
      <c r="FQ17" s="115" t="str">
        <f t="shared" si="90"/>
        <v/>
      </c>
      <c r="FR17" s="115" t="str">
        <f>IF(FQ17&lt;&gt;"", IF(RANK(FQ17, FQ$5:FQ$62)+COUNTIF(FQ$5:FQ17,FQ17)-1&lt;=(FR$65-FP$63),RANK(FQ17, FQ$5:FQ$62)+COUNTIF(FQ$5:FQ17,FQ17)-1, ""), "")</f>
        <v/>
      </c>
      <c r="FS17" s="117" t="str">
        <f t="shared" si="91"/>
        <v/>
      </c>
      <c r="FT17" s="77"/>
      <c r="FU17" s="114">
        <f t="shared" si="170"/>
        <v>0</v>
      </c>
      <c r="FV17" s="115" t="str">
        <f t="shared" si="92"/>
        <v/>
      </c>
      <c r="FW17" s="115" t="str">
        <f t="shared" si="93"/>
        <v/>
      </c>
      <c r="FX17" s="115" t="str">
        <f>IF(FW17&lt;&gt;"", IF(RANK(FW17, FW$5:FW$62)+COUNTIF(FW$5:FW17,FW17)-1&lt;=(FX$65-FV$63),RANK(FW17, FW$5:FW$62)+COUNTIF(FW$5:FW17,FW17)-1, ""), "")</f>
        <v/>
      </c>
      <c r="FY17" s="117" t="str">
        <f t="shared" si="94"/>
        <v/>
      </c>
      <c r="FZ17" s="77"/>
      <c r="GA17" s="114">
        <f t="shared" si="171"/>
        <v>0</v>
      </c>
      <c r="GB17" s="115" t="str">
        <f t="shared" si="95"/>
        <v/>
      </c>
      <c r="GC17" s="115" t="str">
        <f t="shared" si="96"/>
        <v/>
      </c>
      <c r="GD17" s="115" t="str">
        <f>IF(GC17&lt;&gt;"", IF(RANK(GC17, GC$5:GC$62)+COUNTIF(GC$5:GC17,GC17)-1&lt;=(GD$65-GB$63),RANK(GC17, GC$5:GC$62)+COUNTIF(GC$5:GC17,GC17)-1, ""), "")</f>
        <v/>
      </c>
      <c r="GE17" s="117" t="str">
        <f t="shared" si="97"/>
        <v/>
      </c>
      <c r="GF17" s="77"/>
      <c r="GG17" s="114">
        <f t="shared" si="172"/>
        <v>0</v>
      </c>
      <c r="GH17" s="115" t="str">
        <f t="shared" si="98"/>
        <v/>
      </c>
      <c r="GI17" s="115" t="str">
        <f t="shared" si="99"/>
        <v/>
      </c>
      <c r="GJ17" s="115" t="str">
        <f>IF(GI17&lt;&gt;"", IF(RANK(GI17, GI$5:GI$62)+COUNTIF(GI$5:GI17,GI17)-1&lt;=(GJ$65-GH$63),RANK(GI17, GI$5:GI$62)+COUNTIF(GI$5:GI17,GI17)-1, ""), "")</f>
        <v/>
      </c>
      <c r="GK17" s="117" t="str">
        <f t="shared" si="100"/>
        <v/>
      </c>
      <c r="GL17" s="77"/>
      <c r="GM17" s="114">
        <f t="shared" si="173"/>
        <v>0</v>
      </c>
      <c r="GN17" s="115" t="str">
        <f t="shared" si="101"/>
        <v/>
      </c>
      <c r="GO17" s="115" t="str">
        <f t="shared" si="102"/>
        <v/>
      </c>
      <c r="GP17" s="115" t="str">
        <f>IF(GO17&lt;&gt;"", IF(RANK(GO17, GO$5:GO$62)+COUNTIF(GO$5:GO17,GO17)-1&lt;=(GP$65-GN$63),RANK(GO17, GO$5:GO$62)+COUNTIF(GO$5:GO17,GO17)-1, ""), "")</f>
        <v/>
      </c>
      <c r="GQ17" s="117" t="str">
        <f t="shared" si="103"/>
        <v/>
      </c>
      <c r="GR17" s="77">
        <v>65</v>
      </c>
      <c r="GS17" s="114">
        <f t="shared" si="174"/>
        <v>1.2849913015973431E-3</v>
      </c>
      <c r="GT17" s="115" t="str">
        <f t="shared" si="104"/>
        <v/>
      </c>
      <c r="GU17" s="115">
        <f t="shared" si="105"/>
        <v>65</v>
      </c>
      <c r="GV17" s="115" t="str">
        <f>IF(GU17&lt;&gt;"", IF(RANK(GU17, GU$5:GU$62)+COUNTIF(GU$5:GU17,GU17)-1&lt;=(GV$65-GT$63),RANK(GU17, GU$5:GU$62)+COUNTIF(GU$5:GU17,GU17)-1, ""), "")</f>
        <v/>
      </c>
      <c r="GW17" s="117" t="str">
        <f t="shared" si="106"/>
        <v/>
      </c>
      <c r="GX17" s="77">
        <v>124</v>
      </c>
      <c r="GY17" s="114">
        <f t="shared" si="175"/>
        <v>1.997808854804408E-3</v>
      </c>
      <c r="GZ17" s="115" t="str">
        <f t="shared" si="107"/>
        <v/>
      </c>
      <c r="HA17" s="115">
        <f t="shared" si="108"/>
        <v>124</v>
      </c>
      <c r="HB17" s="115" t="str">
        <f>IF(HA17&lt;&gt;"", IF(RANK(HA17, HA$5:HA$62)+COUNTIF(HA$5:HA17,HA17)-1&lt;=(HB$65-GZ$63),RANK(HA17, HA$5:HA$62)+COUNTIF(HA$5:HA17,HA17)-1, ""), "")</f>
        <v/>
      </c>
      <c r="HC17" s="117" t="str">
        <f t="shared" si="109"/>
        <v/>
      </c>
      <c r="HD17" s="77">
        <v>32</v>
      </c>
      <c r="HE17" s="114">
        <f t="shared" si="176"/>
        <v>6.1190148386109841E-4</v>
      </c>
      <c r="HF17" s="115" t="str">
        <f t="shared" si="110"/>
        <v/>
      </c>
      <c r="HG17" s="115">
        <f t="shared" si="111"/>
        <v>32</v>
      </c>
      <c r="HH17" s="115" t="str">
        <f>IF(HG17&lt;&gt;"", IF(RANK(HG17, HG$5:HG$62)+COUNTIF(HG$5:HG17,HG17)-1&lt;=(HH$65-HF$63),RANK(HG17, HG$5:HG$62)+COUNTIF(HG$5:HG17,HG17)-1, ""), "")</f>
        <v/>
      </c>
      <c r="HI17" s="117" t="str">
        <f t="shared" si="112"/>
        <v/>
      </c>
      <c r="HJ17" s="77"/>
      <c r="HK17" s="114">
        <f t="shared" si="177"/>
        <v>0</v>
      </c>
      <c r="HL17" s="115" t="str">
        <f t="shared" si="113"/>
        <v/>
      </c>
      <c r="HM17" s="115" t="str">
        <f t="shared" si="114"/>
        <v/>
      </c>
      <c r="HN17" s="115" t="str">
        <f>IF(HM17&lt;&gt;"", IF(RANK(HM17, HM$5:HM$62)+COUNTIF(HM$5:HM17,HM17)-1&lt;=(HN$65-HL$63),RANK(HM17, HM$5:HM$62)+COUNTIF(HM$5:HM17,HM17)-1, ""), "")</f>
        <v/>
      </c>
      <c r="HO17" s="117" t="str">
        <f t="shared" si="115"/>
        <v/>
      </c>
      <c r="HP17" s="77"/>
      <c r="HQ17" s="114">
        <f t="shared" si="178"/>
        <v>0</v>
      </c>
      <c r="HR17" s="115" t="str">
        <f t="shared" si="116"/>
        <v/>
      </c>
      <c r="HS17" s="115" t="str">
        <f t="shared" si="117"/>
        <v/>
      </c>
      <c r="HT17" s="115" t="str">
        <f>IF(HS17&lt;&gt;"", IF(RANK(HS17, HS$5:HS$62)+COUNTIF(HS$5:HS17,HS17)-1&lt;=(HT$65-HR$63),RANK(HS17, HS$5:HS$62)+COUNTIF(HS$5:HS17,HS17)-1, ""), "")</f>
        <v/>
      </c>
      <c r="HU17" s="117" t="str">
        <f t="shared" si="118"/>
        <v/>
      </c>
      <c r="HV17" s="77"/>
      <c r="HW17" s="114">
        <f t="shared" si="179"/>
        <v>0</v>
      </c>
      <c r="HX17" s="115" t="str">
        <f t="shared" si="119"/>
        <v/>
      </c>
      <c r="HY17" s="115" t="str">
        <f t="shared" si="120"/>
        <v/>
      </c>
      <c r="HZ17" s="115" t="str">
        <f>IF(HY17&lt;&gt;"", IF(RANK(HY17, HY$5:HY$62)+COUNTIF(HY$5:HY17,HY17)-1&lt;=(HZ$65-HX$63),RANK(HY17, HY$5:HY$62)+COUNTIF(HY$5:HY17,HY17)-1, ""), "")</f>
        <v/>
      </c>
      <c r="IA17" s="117" t="str">
        <f t="shared" si="121"/>
        <v/>
      </c>
      <c r="IB17" s="77"/>
      <c r="IC17" s="114">
        <f t="shared" si="180"/>
        <v>0</v>
      </c>
      <c r="ID17" s="115" t="str">
        <f t="shared" si="122"/>
        <v/>
      </c>
      <c r="IE17" s="115" t="str">
        <f t="shared" si="123"/>
        <v/>
      </c>
      <c r="IF17" s="115" t="str">
        <f>IF(IE17&lt;&gt;"", IF(RANK(IE17, IE$5:IE$62)+COUNTIF(IE$5:IE17,IE17)-1&lt;=(IF$65-ID$63),RANK(IE17, IE$5:IE$62)+COUNTIF(IE$5:IE17,IE17)-1, ""), "")</f>
        <v/>
      </c>
      <c r="IG17" s="117" t="str">
        <f t="shared" si="124"/>
        <v/>
      </c>
      <c r="IH17" s="77"/>
      <c r="II17" s="114">
        <f t="shared" si="181"/>
        <v>0</v>
      </c>
      <c r="IJ17" s="115" t="str">
        <f t="shared" si="125"/>
        <v/>
      </c>
      <c r="IK17" s="115" t="str">
        <f t="shared" si="126"/>
        <v/>
      </c>
      <c r="IL17" s="115" t="str">
        <f>IF(IK17&lt;&gt;"", IF(RANK(IK17, IK$5:IK$62)+COUNTIF(IK$5:IK17,IK17)-1&lt;=(IL$65-IJ$63),RANK(IK17, IK$5:IK$62)+COUNTIF(IK$5:IK17,IK17)-1, ""), "")</f>
        <v/>
      </c>
      <c r="IM17" s="117" t="str">
        <f t="shared" si="127"/>
        <v/>
      </c>
      <c r="IN17" s="104" t="str">
        <f t="shared" si="128"/>
        <v/>
      </c>
      <c r="IO17" s="41">
        <f t="shared" si="129"/>
        <v>1550</v>
      </c>
      <c r="IP17" s="42">
        <v>2143</v>
      </c>
      <c r="IQ17" s="43">
        <f t="shared" si="130"/>
        <v>3693</v>
      </c>
      <c r="IR17" s="43"/>
      <c r="IS17" s="98" t="str">
        <f t="shared" si="131"/>
        <v/>
      </c>
      <c r="IT17" s="77" t="str">
        <f t="shared" si="0"/>
        <v/>
      </c>
      <c r="IU17" s="77" t="str">
        <f t="shared" si="132"/>
        <v/>
      </c>
      <c r="IV17" s="77"/>
      <c r="IW17" s="99" t="str">
        <f t="shared" si="133"/>
        <v/>
      </c>
      <c r="IX17" s="77" t="str">
        <f t="shared" si="134"/>
        <v/>
      </c>
      <c r="IY17" s="98" t="str">
        <f t="shared" si="135"/>
        <v/>
      </c>
      <c r="IZ17" s="98" t="str">
        <f>IF(IY17&lt;&gt;"", IF(RANK(IY17, $IY$5:$IY$62)+COUNTIF(IY$5:IY17,IY17)-1&lt;=(400-$IU$63-$IX$63), RANK(IY17, $IY$5:$IY$62)+COUNTIF(IY$5:IY17,IY17)-1, ""), "")</f>
        <v/>
      </c>
      <c r="JA17" s="82" t="str">
        <f t="shared" si="136"/>
        <v/>
      </c>
      <c r="JB17" s="90" t="str">
        <f t="shared" si="137"/>
        <v/>
      </c>
      <c r="JD17" s="106">
        <f t="shared" si="1"/>
        <v>1.1569738801476565E-4</v>
      </c>
      <c r="JE17" s="56">
        <f t="shared" si="2"/>
        <v>0</v>
      </c>
      <c r="JF17" s="64">
        <f t="shared" si="138"/>
        <v>-1.1569738801476565E-4</v>
      </c>
      <c r="JH17" s="108" t="str">
        <f t="shared" si="3"/>
        <v/>
      </c>
      <c r="JI17" s="56" t="str">
        <f t="shared" si="139"/>
        <v/>
      </c>
      <c r="JJ17" s="56" t="str">
        <f t="shared" si="4"/>
        <v/>
      </c>
      <c r="JK17" s="107" t="str">
        <f t="shared" si="140"/>
        <v/>
      </c>
    </row>
    <row r="18" spans="1:271" ht="15" customHeight="1" x14ac:dyDescent="0.2">
      <c r="A18" s="130" t="s">
        <v>210</v>
      </c>
      <c r="B18" s="118">
        <v>130884</v>
      </c>
      <c r="C18" s="119">
        <f t="shared" si="141"/>
        <v>1.894398610508033</v>
      </c>
      <c r="D18" s="120">
        <f t="shared" si="5"/>
        <v>1</v>
      </c>
      <c r="E18" s="120">
        <f t="shared" si="6"/>
        <v>61794</v>
      </c>
      <c r="F18" s="120">
        <f>IF(E18&lt;&gt;"", IF(RANK(E18, E$5:E$62)+COUNTIF(E$5:E18,E18)-1&lt;=(F$65-D$63),RANK(E18, E$5:E$62)+COUNTIF(E$5:E18,E18)-1, ""), "")</f>
        <v>1</v>
      </c>
      <c r="G18" s="121">
        <f t="shared" si="7"/>
        <v>2</v>
      </c>
      <c r="H18" s="118">
        <v>228643</v>
      </c>
      <c r="I18" s="119">
        <f t="shared" si="142"/>
        <v>3.732520365019508</v>
      </c>
      <c r="J18" s="120">
        <f t="shared" si="8"/>
        <v>3</v>
      </c>
      <c r="K18" s="120">
        <f t="shared" si="9"/>
        <v>44872</v>
      </c>
      <c r="L18" s="120" t="str">
        <f>IF(K18&lt;&gt;"", IF(RANK(K18, K$5:K$62)+COUNTIF(K$5:K18,K18)-1&lt;=(L$65-J$63),RANK(K18, K$5:K$62)+COUNTIF(K$5:K18,K18)-1, ""), "")</f>
        <v/>
      </c>
      <c r="M18" s="121">
        <f t="shared" si="10"/>
        <v>3</v>
      </c>
      <c r="N18" s="118">
        <v>163020</v>
      </c>
      <c r="O18" s="119">
        <f t="shared" si="143"/>
        <v>2.7947882736156351</v>
      </c>
      <c r="P18" s="120">
        <f t="shared" si="11"/>
        <v>2</v>
      </c>
      <c r="Q18" s="120">
        <f t="shared" si="12"/>
        <v>46360</v>
      </c>
      <c r="R18" s="120">
        <f>IF(Q18&lt;&gt;"", IF(RANK(Q18, Q$5:Q$62)+COUNTIF(Q$5:Q18,Q18)-1&lt;=(R$65-P$63),RANK(Q18, Q$5:Q$62)+COUNTIF(Q$5:Q18,Q18)-1, ""), "")</f>
        <v>1</v>
      </c>
      <c r="S18" s="121">
        <f t="shared" si="13"/>
        <v>3</v>
      </c>
      <c r="T18" s="118">
        <v>295298</v>
      </c>
      <c r="U18" s="119">
        <f t="shared" si="144"/>
        <v>5.1694209088999372</v>
      </c>
      <c r="V18" s="120">
        <f t="shared" si="14"/>
        <v>5</v>
      </c>
      <c r="W18" s="120">
        <f t="shared" si="15"/>
        <v>9678</v>
      </c>
      <c r="X18" s="120" t="str">
        <f>IF(W18&lt;&gt;"", IF(RANK(W18, W$5:W$62)+COUNTIF(W$5:W18,W18)-1&lt;=(X$65-V$63),RANK(W18, W$5:W$62)+COUNTIF(W$5:W18,W18)-1, ""), "")</f>
        <v/>
      </c>
      <c r="Y18" s="121">
        <f t="shared" si="16"/>
        <v>5</v>
      </c>
      <c r="Z18" s="118">
        <v>300183</v>
      </c>
      <c r="AA18" s="119">
        <f t="shared" si="145"/>
        <v>5.4204225352112676</v>
      </c>
      <c r="AB18" s="120">
        <f t="shared" si="17"/>
        <v>5</v>
      </c>
      <c r="AC18" s="120">
        <f t="shared" si="18"/>
        <v>23283</v>
      </c>
      <c r="AD18" s="120" t="str">
        <f>IF(AC18&lt;&gt;"", IF(RANK(AC18, AC$5:AC$62)+COUNTIF(AC$5:AC18,AC18)-1&lt;=(AD$65-AB$63),RANK(AC18, AC$5:AC$62)+COUNTIF(AC$5:AC18,AC18)-1, ""), "")</f>
        <v/>
      </c>
      <c r="AE18" s="121">
        <f t="shared" si="19"/>
        <v>5</v>
      </c>
      <c r="AF18" s="118">
        <v>242203</v>
      </c>
      <c r="AG18" s="119">
        <f t="shared" si="146"/>
        <v>3.2729250560795653</v>
      </c>
      <c r="AH18" s="120">
        <f t="shared" si="20"/>
        <v>3</v>
      </c>
      <c r="AI18" s="120">
        <f t="shared" si="21"/>
        <v>20197</v>
      </c>
      <c r="AJ18" s="120" t="str">
        <f>IF(AI18&lt;&gt;"", IF(RANK(AI18, AI$5:AI$62)+COUNTIF(AI$5:AI18,AI18)-1&lt;=(AJ$65-AH$63),RANK(AI18, AI$5:AI$62)+COUNTIF(AI$5:AI18,AI18)-1, ""), "")</f>
        <v/>
      </c>
      <c r="AK18" s="121">
        <f t="shared" si="22"/>
        <v>3</v>
      </c>
      <c r="AL18" s="118">
        <v>191594</v>
      </c>
      <c r="AM18" s="119">
        <f t="shared" si="147"/>
        <v>3.0150442199351652</v>
      </c>
      <c r="AN18" s="120">
        <f t="shared" si="23"/>
        <v>3</v>
      </c>
      <c r="AO18" s="120">
        <f t="shared" si="24"/>
        <v>956</v>
      </c>
      <c r="AP18" s="120" t="str">
        <f>IF(AO18&lt;&gt;"", IF(RANK(AO18, AO$5:AO$62)+COUNTIF(AO$5:AO18,AO18)-1&lt;=(AP$65-AN$63),RANK(AO18, AO$5:AO$62)+COUNTIF(AO$5:AO18,AO18)-1, ""), "")</f>
        <v/>
      </c>
      <c r="AQ18" s="121">
        <f t="shared" si="25"/>
        <v>3</v>
      </c>
      <c r="AR18" s="118">
        <v>213213</v>
      </c>
      <c r="AS18" s="119">
        <f t="shared" si="148"/>
        <v>2.7468468584532535</v>
      </c>
      <c r="AT18" s="120">
        <f t="shared" si="26"/>
        <v>2</v>
      </c>
      <c r="AU18" s="120">
        <f t="shared" si="27"/>
        <v>57971</v>
      </c>
      <c r="AV18" s="120">
        <f>IF(AU18&lt;&gt;"", IF(RANK(AU18, AU$5:AU$62)+COUNTIF(AU$5:AU18,AU18)-1&lt;=(AV$65-AT$63),RANK(AU18, AU$5:AU$62)+COUNTIF(AU$5:AU18,AU18)-1, ""), "")</f>
        <v>2</v>
      </c>
      <c r="AW18" s="121">
        <f t="shared" si="28"/>
        <v>3</v>
      </c>
      <c r="AX18" s="118">
        <v>194102</v>
      </c>
      <c r="AY18" s="119">
        <f t="shared" si="149"/>
        <v>2.6665292889328498</v>
      </c>
      <c r="AZ18" s="120">
        <f t="shared" si="29"/>
        <v>2</v>
      </c>
      <c r="BA18" s="120">
        <f t="shared" si="30"/>
        <v>48518</v>
      </c>
      <c r="BB18" s="120">
        <f>IF(BA18&lt;&gt;"", IF(RANK(BA18, BA$5:BA$62)+COUNTIF(BA$5:BA18,BA18)-1&lt;=(BB$65-AZ$63),RANK(BA18, BA$5:BA$62)+COUNTIF(BA$5:BA18,BA18)-1, ""), "")</f>
        <v>2</v>
      </c>
      <c r="BC18" s="121">
        <f t="shared" si="31"/>
        <v>3</v>
      </c>
      <c r="BD18" s="118">
        <v>152130</v>
      </c>
      <c r="BE18" s="119">
        <f t="shared" si="150"/>
        <v>2.1621045450669394</v>
      </c>
      <c r="BF18" s="120">
        <f t="shared" si="32"/>
        <v>2</v>
      </c>
      <c r="BG18" s="120">
        <f t="shared" si="33"/>
        <v>11406</v>
      </c>
      <c r="BH18" s="120" t="str">
        <f>IF(BG18&lt;&gt;"", IF(RANK(BG18, BG$5:BG$62)+COUNTIF(BG$5:BG18,BG18)-1&lt;=(BH$65-BF$63),RANK(BG18, BG$5:BG$62)+COUNTIF(BG$5:BG18,BG18)-1, ""), "")</f>
        <v/>
      </c>
      <c r="BI18" s="121">
        <f t="shared" si="34"/>
        <v>2</v>
      </c>
      <c r="BJ18" s="118">
        <v>192035</v>
      </c>
      <c r="BK18" s="119">
        <f t="shared" si="151"/>
        <v>2.6925827257431294</v>
      </c>
      <c r="BL18" s="120">
        <f t="shared" si="35"/>
        <v>2</v>
      </c>
      <c r="BM18" s="120">
        <f t="shared" si="36"/>
        <v>49395</v>
      </c>
      <c r="BN18" s="120">
        <f>IF(BM18&lt;&gt;"", IF(RANK(BM18, BM$5:BM$62)+COUNTIF(BM$5:BM18,BM18)-1&lt;=(BN$65-BL$63),RANK(BM18, BM$5:BM$62)+COUNTIF(BM$5:BM18,BM18)-1, ""), "")</f>
        <v>3</v>
      </c>
      <c r="BO18" s="121">
        <f t="shared" si="37"/>
        <v>3</v>
      </c>
      <c r="BP18" s="118">
        <v>139773</v>
      </c>
      <c r="BQ18" s="119">
        <f t="shared" si="152"/>
        <v>1.9469432101516904</v>
      </c>
      <c r="BR18" s="120">
        <f t="shared" si="38"/>
        <v>1</v>
      </c>
      <c r="BS18" s="120">
        <f t="shared" si="39"/>
        <v>67982</v>
      </c>
      <c r="BT18" s="120">
        <f>IF(BS18&lt;&gt;"", IF(RANK(BS18, BS$5:BS$62)+COUNTIF(BS$5:BS18,BS18)-1&lt;=(BT$65-BR$63),RANK(BS18, BS$5:BS$62)+COUNTIF(BS$5:BS18,BS18)-1, ""), "")</f>
        <v>2</v>
      </c>
      <c r="BU18" s="121">
        <f t="shared" si="40"/>
        <v>2</v>
      </c>
      <c r="BV18" s="118">
        <v>116285</v>
      </c>
      <c r="BW18" s="119">
        <f t="shared" si="153"/>
        <v>1.6832163277122385</v>
      </c>
      <c r="BX18" s="120">
        <f t="shared" si="41"/>
        <v>1</v>
      </c>
      <c r="BY18" s="120">
        <f t="shared" si="42"/>
        <v>47200</v>
      </c>
      <c r="BZ18" s="120">
        <f>IF(BY18&lt;&gt;"", IF(RANK(BY18, BY$5:BY$62)+COUNTIF(BY$5:BY18,BY18)-1&lt;=(BZ$65-BX$63),RANK(BY18, BY$5:BY$62)+COUNTIF(BY$5:BY18,BY18)-1, ""), "")</f>
        <v>2</v>
      </c>
      <c r="CA18" s="121">
        <f t="shared" si="43"/>
        <v>2</v>
      </c>
      <c r="CB18" s="118">
        <v>133466</v>
      </c>
      <c r="CC18" s="119">
        <f t="shared" si="154"/>
        <v>1.8438095764374327</v>
      </c>
      <c r="CD18" s="120">
        <f t="shared" si="44"/>
        <v>1</v>
      </c>
      <c r="CE18" s="120">
        <f t="shared" si="45"/>
        <v>61080</v>
      </c>
      <c r="CF18" s="120">
        <f>IF(CE18&lt;&gt;"", IF(RANK(CE18, CE$5:CE$62)+COUNTIF(CE$5:CE18,CE18)-1&lt;=(CF$65-CD$63),RANK(CE18, CE$5:CE$62)+COUNTIF(CE$5:CE18,CE18)-1, ""), "")</f>
        <v>3</v>
      </c>
      <c r="CG18" s="121">
        <f t="shared" si="46"/>
        <v>2</v>
      </c>
      <c r="CH18" s="118">
        <v>219012</v>
      </c>
      <c r="CI18" s="119">
        <f t="shared" si="155"/>
        <v>3.278622754491018</v>
      </c>
      <c r="CJ18" s="120">
        <f t="shared" si="47"/>
        <v>3</v>
      </c>
      <c r="CK18" s="120">
        <f t="shared" si="48"/>
        <v>18612</v>
      </c>
      <c r="CL18" s="120" t="str">
        <f>IF(CK18&lt;&gt;"", IF(RANK(CK18, CK$5:CK$62)+COUNTIF(CK$5:CK18,CK18)-1&lt;=(CL$65-CJ$63),RANK(CK18, CK$5:CK$62)+COUNTIF(CK$5:CK18,CK18)-1, ""), "")</f>
        <v/>
      </c>
      <c r="CM18" s="121">
        <f t="shared" si="49"/>
        <v>3</v>
      </c>
      <c r="CN18" s="118">
        <v>56063</v>
      </c>
      <c r="CO18" s="119">
        <f t="shared" si="156"/>
        <v>0.77616258946989525</v>
      </c>
      <c r="CP18" s="120" t="str">
        <f t="shared" si="50"/>
        <v/>
      </c>
      <c r="CQ18" s="120">
        <f t="shared" si="51"/>
        <v>56063</v>
      </c>
      <c r="CR18" s="120">
        <f>IF(CQ18&lt;&gt;"", IF(RANK(CQ18, CQ$5:CQ$62)+COUNTIF(CQ$5:CQ18,CQ18)-1&lt;=(CR$65-CP$63),RANK(CQ18, CQ$5:CQ$62)+COUNTIF(CQ$5:CQ18,CQ18)-1, ""), "")</f>
        <v>2</v>
      </c>
      <c r="CS18" s="121">
        <f t="shared" si="52"/>
        <v>1</v>
      </c>
      <c r="CT18" s="118">
        <v>64702</v>
      </c>
      <c r="CU18" s="119">
        <f t="shared" si="157"/>
        <v>0.89325454896871637</v>
      </c>
      <c r="CV18" s="120" t="str">
        <f t="shared" si="53"/>
        <v/>
      </c>
      <c r="CW18" s="120">
        <f t="shared" si="54"/>
        <v>64702</v>
      </c>
      <c r="CX18" s="120">
        <f>IF(CW18&lt;&gt;"", IF(RANK(CW18, CW$5:CW$62)+COUNTIF(CW$5:CW18,CW18)-1&lt;=(CX$65-CV$63),RANK(CW18, CW$5:CW$62)+COUNTIF(CW$5:CW18,CW18)-1, ""), "")</f>
        <v>1</v>
      </c>
      <c r="CY18" s="121">
        <f t="shared" si="55"/>
        <v>1</v>
      </c>
      <c r="CZ18" s="118">
        <v>59590</v>
      </c>
      <c r="DA18" s="119">
        <f t="shared" si="158"/>
        <v>0.8140821595923442</v>
      </c>
      <c r="DB18" s="120" t="str">
        <f t="shared" si="56"/>
        <v/>
      </c>
      <c r="DC18" s="120">
        <f t="shared" si="57"/>
        <v>59590</v>
      </c>
      <c r="DD18" s="120">
        <f>IF(DC18&lt;&gt;"", IF(RANK(DC18, DC$5:DC$62)+COUNTIF(DC$5:DC18,DC18)-1&lt;=(DD$65-DB$63),RANK(DC18, DC$5:DC$62)+COUNTIF(DC$5:DC18,DC18)-1, ""), "")</f>
        <v>1</v>
      </c>
      <c r="DE18" s="121">
        <f t="shared" si="58"/>
        <v>1</v>
      </c>
      <c r="DF18" s="118">
        <v>107964</v>
      </c>
      <c r="DG18" s="119">
        <f t="shared" si="159"/>
        <v>1.6849103422444871</v>
      </c>
      <c r="DH18" s="120">
        <f t="shared" si="59"/>
        <v>1</v>
      </c>
      <c r="DI18" s="120">
        <f t="shared" si="60"/>
        <v>43887</v>
      </c>
      <c r="DJ18" s="120">
        <f>IF(DI18&lt;&gt;"", IF(RANK(DI18, DI$5:DI$62)+COUNTIF(DI$5:DI18,DI18)-1&lt;=(DJ$65-DH$63),RANK(DI18, DI$5:DI$62)+COUNTIF(DI$5:DI18,DI18)-1, ""), "")</f>
        <v>2</v>
      </c>
      <c r="DK18" s="121">
        <f t="shared" si="61"/>
        <v>2</v>
      </c>
      <c r="DL18" s="118">
        <v>80841</v>
      </c>
      <c r="DM18" s="119">
        <f t="shared" si="160"/>
        <v>1.1068651076181608</v>
      </c>
      <c r="DN18" s="120">
        <f t="shared" si="62"/>
        <v>1</v>
      </c>
      <c r="DO18" s="120">
        <f t="shared" si="63"/>
        <v>7805</v>
      </c>
      <c r="DP18" s="120" t="str">
        <f>IF(DO18&lt;&gt;"", IF(RANK(DO18, DO$5:DO$62)+COUNTIF(DO$5:DO18,DO18)-1&lt;=(DP$65-DN$63),RANK(DO18, DO$5:DO$62)+COUNTIF(DO$5:DO18,DO18)-1, ""), "")</f>
        <v/>
      </c>
      <c r="DQ18" s="121">
        <f t="shared" si="64"/>
        <v>1</v>
      </c>
      <c r="DR18" s="118">
        <v>57119</v>
      </c>
      <c r="DS18" s="119">
        <f t="shared" si="161"/>
        <v>0.87111483910324838</v>
      </c>
      <c r="DT18" s="120" t="str">
        <f t="shared" si="65"/>
        <v/>
      </c>
      <c r="DU18" s="120">
        <f t="shared" si="66"/>
        <v>57119</v>
      </c>
      <c r="DV18" s="120">
        <f>IF(DU18&lt;&gt;"", IF(RANK(DU18, DU$5:DU$62)+COUNTIF(DU$5:DU18,DU18)-1&lt;=(DV$65-DT$63),RANK(DU18, DU$5:DU$62)+COUNTIF(DU$5:DU18,DU18)-1, ""), "")</f>
        <v>1</v>
      </c>
      <c r="DW18" s="121">
        <f t="shared" si="67"/>
        <v>1</v>
      </c>
      <c r="DX18" s="118">
        <v>59114</v>
      </c>
      <c r="DY18" s="119">
        <f t="shared" si="162"/>
        <v>0.83928216486356022</v>
      </c>
      <c r="DZ18" s="120" t="str">
        <f t="shared" si="68"/>
        <v/>
      </c>
      <c r="EA18" s="120">
        <f t="shared" si="69"/>
        <v>59114</v>
      </c>
      <c r="EB18" s="120">
        <f>IF(EA18&lt;&gt;"", IF(RANK(EA18, EA$5:EA$62)+COUNTIF(EA$5:EA18,EA18)-1&lt;=(EB$65-DZ$63),RANK(EA18, EA$5:EA$62)+COUNTIF(EA$5:EA18,EA18)-1, ""), "")</f>
        <v>1</v>
      </c>
      <c r="EC18" s="121">
        <f t="shared" si="70"/>
        <v>1</v>
      </c>
      <c r="ED18" s="118">
        <v>38290</v>
      </c>
      <c r="EE18" s="119">
        <f t="shared" si="163"/>
        <v>0.63525508087930316</v>
      </c>
      <c r="EF18" s="120" t="str">
        <f t="shared" si="71"/>
        <v/>
      </c>
      <c r="EG18" s="122">
        <f t="shared" si="72"/>
        <v>38290</v>
      </c>
      <c r="EH18" s="120">
        <f>IF(EG18&lt;&gt;"", IF(RANK(EG18, EG$5:EG$62)+COUNTIF(EG$5:EG18,EG18)-1&lt;=(EH$65-EF$63),RANK(EG18, EG$5:EG$62)+COUNTIF(EG$5:EG18,EG18)-1, ""), "")</f>
        <v>1</v>
      </c>
      <c r="EI18" s="121">
        <f t="shared" si="73"/>
        <v>1</v>
      </c>
      <c r="EJ18" s="118">
        <v>45796</v>
      </c>
      <c r="EK18" s="119">
        <f t="shared" si="164"/>
        <v>0.70190819219863587</v>
      </c>
      <c r="EL18" s="120" t="str">
        <f t="shared" si="74"/>
        <v/>
      </c>
      <c r="EM18" s="120">
        <f t="shared" si="75"/>
        <v>45796</v>
      </c>
      <c r="EN18" s="120" t="str">
        <f>IF(EM18&lt;&gt;"", IF(RANK(EM18, EM$5:EM$62)+COUNTIF(EM$5:EM18,EM18)-1&lt;=(EN$65-EL$63),RANK(EM18, EM$5:EM$62)+COUNTIF(EM$5:EM18,EM18)-1, ""), "")</f>
        <v/>
      </c>
      <c r="EO18" s="121" t="str">
        <f t="shared" si="76"/>
        <v/>
      </c>
      <c r="EP18" s="118">
        <v>33980</v>
      </c>
      <c r="EQ18" s="119">
        <f t="shared" si="165"/>
        <v>0.49063632556997849</v>
      </c>
      <c r="ER18" s="120" t="str">
        <f t="shared" si="77"/>
        <v/>
      </c>
      <c r="ES18" s="120">
        <f t="shared" si="78"/>
        <v>33980</v>
      </c>
      <c r="ET18" s="120" t="str">
        <f>IF(ES18&lt;&gt;"", IF(RANK(ES18, ES$5:ES$62)+COUNTIF(ES$5:ES18,ES18)-1&lt;=(ET$65-ER$63),RANK(ES18, ES$5:ES$62)+COUNTIF(ES$5:ES18,ES18)-1, ""), "")</f>
        <v/>
      </c>
      <c r="EU18" s="121" t="str">
        <f t="shared" si="79"/>
        <v/>
      </c>
      <c r="EV18" s="118">
        <v>181701</v>
      </c>
      <c r="EW18" s="119">
        <f t="shared" si="166"/>
        <v>2.9214727872015436</v>
      </c>
      <c r="EX18" s="120">
        <f t="shared" si="80"/>
        <v>2</v>
      </c>
      <c r="EY18" s="120">
        <f t="shared" si="81"/>
        <v>57311</v>
      </c>
      <c r="EZ18" s="120">
        <f>IF(EY18&lt;&gt;"", IF(RANK(EY18, EY$5:EY$62)+COUNTIF(EY$5:EY18,EY18)-1&lt;=(EZ$65-EX$63),RANK(EY18, EY$5:EY$62)+COUNTIF(EY$5:EY18,EY18)-1, ""), "")</f>
        <v>2</v>
      </c>
      <c r="FA18" s="121">
        <f t="shared" si="82"/>
        <v>3</v>
      </c>
      <c r="FB18" s="118">
        <v>119319</v>
      </c>
      <c r="FC18" s="119">
        <f t="shared" si="167"/>
        <v>1.9826689486715077</v>
      </c>
      <c r="FD18" s="120">
        <f t="shared" si="83"/>
        <v>1</v>
      </c>
      <c r="FE18" s="120">
        <f t="shared" si="84"/>
        <v>59138</v>
      </c>
      <c r="FF18" s="120">
        <f>IF(FE18&lt;&gt;"", IF(RANK(FE18, FE$5:FE$62)+COUNTIF(FE$5:FE18,FE18)-1&lt;=(FF$65-FD$63),RANK(FE18, FE$5:FE$62)+COUNTIF(FE$5:FE18,FE18)-1, ""), "")</f>
        <v>1</v>
      </c>
      <c r="FG18" s="121">
        <f t="shared" si="85"/>
        <v>2</v>
      </c>
      <c r="FH18" s="118">
        <v>284791</v>
      </c>
      <c r="FI18" s="119">
        <f t="shared" si="168"/>
        <v>4.2516907274980218</v>
      </c>
      <c r="FJ18" s="120">
        <f t="shared" si="86"/>
        <v>4</v>
      </c>
      <c r="FK18" s="120">
        <f t="shared" si="87"/>
        <v>16859</v>
      </c>
      <c r="FL18" s="120" t="str">
        <f>IF(FK18&lt;&gt;"", IF(RANK(FK18, FK$5:FK$62)+COUNTIF(FK$5:FK18,FK18)-1&lt;=(FL$65-FJ$63),RANK(FK18, FK$5:FK$62)+COUNTIF(FK$5:FK18,FK18)-1, ""), "")</f>
        <v/>
      </c>
      <c r="FM18" s="121">
        <f t="shared" si="88"/>
        <v>4</v>
      </c>
      <c r="FN18" s="118">
        <v>195531</v>
      </c>
      <c r="FO18" s="119">
        <f t="shared" si="169"/>
        <v>2.9679872495446267</v>
      </c>
      <c r="FP18" s="120">
        <f t="shared" si="89"/>
        <v>2</v>
      </c>
      <c r="FQ18" s="120">
        <f t="shared" si="90"/>
        <v>63771</v>
      </c>
      <c r="FR18" s="120">
        <f>IF(FQ18&lt;&gt;"", IF(RANK(FQ18, FQ$5:FQ$62)+COUNTIF(FQ$5:FQ18,FQ18)-1&lt;=(FR$65-FP$63),RANK(FQ18, FQ$5:FQ$62)+COUNTIF(FQ$5:FQ18,FQ18)-1, ""), "")</f>
        <v>1</v>
      </c>
      <c r="FS18" s="121">
        <f t="shared" si="91"/>
        <v>3</v>
      </c>
      <c r="FT18" s="118">
        <v>222143</v>
      </c>
      <c r="FU18" s="119">
        <f t="shared" si="170"/>
        <v>3.8936252256673618</v>
      </c>
      <c r="FV18" s="120">
        <f t="shared" si="92"/>
        <v>3</v>
      </c>
      <c r="FW18" s="120">
        <f t="shared" si="93"/>
        <v>50984</v>
      </c>
      <c r="FX18" s="120">
        <f>IF(FW18&lt;&gt;"", IF(RANK(FW18, FW$5:FW$62)+COUNTIF(FW$5:FW18,FW18)-1&lt;=(FX$65-FV$63),RANK(FW18, FW$5:FW$62)+COUNTIF(FW$5:FW18,FW18)-1, ""), "")</f>
        <v>1</v>
      </c>
      <c r="FY18" s="121">
        <f t="shared" si="94"/>
        <v>4</v>
      </c>
      <c r="FZ18" s="118">
        <v>229094</v>
      </c>
      <c r="GA18" s="119">
        <f t="shared" si="171"/>
        <v>3.999825406802151</v>
      </c>
      <c r="GB18" s="120">
        <f t="shared" si="95"/>
        <v>3</v>
      </c>
      <c r="GC18" s="120">
        <f t="shared" si="96"/>
        <v>57266</v>
      </c>
      <c r="GD18" s="120">
        <f>IF(GC18&lt;&gt;"", IF(RANK(GC18, GC$5:GC$62)+COUNTIF(GC$5:GC18,GC18)-1&lt;=(GD$65-GB$63),RANK(GC18, GC$5:GC$62)+COUNTIF(GC$5:GC18,GC18)-1, ""), "")</f>
        <v>1</v>
      </c>
      <c r="GE18" s="121">
        <f t="shared" si="97"/>
        <v>4</v>
      </c>
      <c r="GF18" s="118">
        <v>307843</v>
      </c>
      <c r="GG18" s="119">
        <f t="shared" si="172"/>
        <v>5.0228099658992642</v>
      </c>
      <c r="GH18" s="120">
        <f t="shared" si="98"/>
        <v>5</v>
      </c>
      <c r="GI18" s="120">
        <f t="shared" si="99"/>
        <v>1398</v>
      </c>
      <c r="GJ18" s="120" t="str">
        <f>IF(GI18&lt;&gt;"", IF(RANK(GI18, GI$5:GI$62)+COUNTIF(GI$5:GI18,GI18)-1&lt;=(GJ$65-GH$63),RANK(GI18, GI$5:GI$62)+COUNTIF(GI$5:GI18,GI18)-1, ""), "")</f>
        <v/>
      </c>
      <c r="GK18" s="121">
        <f t="shared" si="100"/>
        <v>5</v>
      </c>
      <c r="GL18" s="118">
        <v>279366</v>
      </c>
      <c r="GM18" s="119">
        <f t="shared" si="173"/>
        <v>4.6377807659744015</v>
      </c>
      <c r="GN18" s="120">
        <f t="shared" si="101"/>
        <v>4</v>
      </c>
      <c r="GO18" s="120">
        <f t="shared" si="102"/>
        <v>38418</v>
      </c>
      <c r="GP18" s="120">
        <f>IF(GO18&lt;&gt;"", IF(RANK(GO18, GO$5:GO$62)+COUNTIF(GO$5:GO18,GO18)-1&lt;=(GP$65-GN$63),RANK(GO18, GO$5:GO$62)+COUNTIF(GO$5:GO18,GO18)-1, ""), "")</f>
        <v>1</v>
      </c>
      <c r="GQ18" s="121">
        <f t="shared" si="103"/>
        <v>5</v>
      </c>
      <c r="GR18" s="118">
        <v>169677</v>
      </c>
      <c r="GS18" s="119">
        <f t="shared" si="174"/>
        <v>3.3543610627866518</v>
      </c>
      <c r="GT18" s="120">
        <f t="shared" si="104"/>
        <v>3</v>
      </c>
      <c r="GU18" s="120">
        <f t="shared" si="105"/>
        <v>17925</v>
      </c>
      <c r="GV18" s="120" t="str">
        <f>IF(GU18&lt;&gt;"", IF(RANK(GU18, GU$5:GU$62)+COUNTIF(GU$5:GU18,GU18)-1&lt;=(GV$65-GT$63),RANK(GU18, GU$5:GU$62)+COUNTIF(GU$5:GU18,GU18)-1, ""), "")</f>
        <v/>
      </c>
      <c r="GW18" s="121">
        <f t="shared" si="106"/>
        <v>3</v>
      </c>
      <c r="GX18" s="118">
        <v>210139</v>
      </c>
      <c r="GY18" s="119">
        <f t="shared" si="175"/>
        <v>3.3856254430624477</v>
      </c>
      <c r="GZ18" s="120">
        <f t="shared" si="107"/>
        <v>3</v>
      </c>
      <c r="HA18" s="120">
        <f t="shared" si="108"/>
        <v>23935</v>
      </c>
      <c r="HB18" s="120" t="str">
        <f>IF(HA18&lt;&gt;"", IF(RANK(HA18, HA$5:HA$62)+COUNTIF(HA$5:HA18,HA18)-1&lt;=(HB$65-GZ$63),RANK(HA18, HA$5:HA$62)+COUNTIF(HA$5:HA18,HA18)-1, ""), "")</f>
        <v/>
      </c>
      <c r="HC18" s="121">
        <f t="shared" si="109"/>
        <v>3</v>
      </c>
      <c r="HD18" s="118">
        <v>136016</v>
      </c>
      <c r="HE18" s="119">
        <f t="shared" si="176"/>
        <v>2.6008872571515984</v>
      </c>
      <c r="HF18" s="120">
        <f t="shared" si="110"/>
        <v>2</v>
      </c>
      <c r="HG18" s="120">
        <f t="shared" si="111"/>
        <v>31424</v>
      </c>
      <c r="HH18" s="120" t="str">
        <f>IF(HG18&lt;&gt;"", IF(RANK(HG18, HG$5:HG$62)+COUNTIF(HG$5:HG18,HG18)-1&lt;=(HH$65-HF$63),RANK(HG18, HG$5:HG$62)+COUNTIF(HG$5:HG18,HG18)-1, ""), "")</f>
        <v/>
      </c>
      <c r="HI18" s="121">
        <f t="shared" si="112"/>
        <v>2</v>
      </c>
      <c r="HJ18" s="118">
        <v>50373</v>
      </c>
      <c r="HK18" s="119">
        <f t="shared" si="177"/>
        <v>0.69079813494240261</v>
      </c>
      <c r="HL18" s="120" t="str">
        <f t="shared" si="113"/>
        <v/>
      </c>
      <c r="HM18" s="120">
        <f t="shared" si="114"/>
        <v>50373</v>
      </c>
      <c r="HN18" s="120">
        <f>IF(HM18&lt;&gt;"", IF(RANK(HM18, HM$5:HM$62)+COUNTIF(HM$5:HM18,HM18)-1&lt;=(HN$65-HL$63),RANK(HM18, HM$5:HM$62)+COUNTIF(HM$5:HM18,HM18)-1, ""), "")</f>
        <v>1</v>
      </c>
      <c r="HO18" s="121">
        <f t="shared" si="115"/>
        <v>1</v>
      </c>
      <c r="HP18" s="118">
        <v>47813</v>
      </c>
      <c r="HQ18" s="119">
        <f t="shared" si="178"/>
        <v>0.64839978302142665</v>
      </c>
      <c r="HR18" s="120" t="str">
        <f t="shared" si="116"/>
        <v/>
      </c>
      <c r="HS18" s="120">
        <f t="shared" si="117"/>
        <v>47813</v>
      </c>
      <c r="HT18" s="120">
        <f>IF(HS18&lt;&gt;"", IF(RANK(HS18, HS$5:HS$62)+COUNTIF(HS$5:HS18,HS18)-1&lt;=(HT$65-HR$63),RANK(HS18, HS$5:HS$62)+COUNTIF(HS$5:HS18,HS18)-1, ""), "")</f>
        <v>1</v>
      </c>
      <c r="HU18" s="121">
        <f t="shared" si="118"/>
        <v>1</v>
      </c>
      <c r="HV18" s="118">
        <v>152473</v>
      </c>
      <c r="HW18" s="119">
        <f t="shared" si="179"/>
        <v>2.383247104428154</v>
      </c>
      <c r="HX18" s="120">
        <f t="shared" si="119"/>
        <v>2</v>
      </c>
      <c r="HY18" s="120">
        <f t="shared" si="120"/>
        <v>24519</v>
      </c>
      <c r="HZ18" s="120" t="str">
        <f>IF(HY18&lt;&gt;"", IF(RANK(HY18, HY$5:HY$62)+COUNTIF(HY$5:HY18,HY18)-1&lt;=(HZ$65-HX$63),RANK(HY18, HY$5:HY$62)+COUNTIF(HY$5:HY18,HY18)-1, ""), "")</f>
        <v/>
      </c>
      <c r="IA18" s="121">
        <f t="shared" si="121"/>
        <v>2</v>
      </c>
      <c r="IB18" s="118">
        <v>76154</v>
      </c>
      <c r="IC18" s="119">
        <f t="shared" si="180"/>
        <v>1.1194343588763616</v>
      </c>
      <c r="ID18" s="120">
        <f t="shared" si="122"/>
        <v>1</v>
      </c>
      <c r="IE18" s="120">
        <f t="shared" si="123"/>
        <v>8125</v>
      </c>
      <c r="IF18" s="120" t="str">
        <f>IF(IE18&lt;&gt;"", IF(RANK(IE18, IE$5:IE$62)+COUNTIF(IE$5:IE18,IE18)-1&lt;=(IF$65-ID$63),RANK(IE18, IE$5:IE$62)+COUNTIF(IE$5:IE18,IE18)-1, ""), "")</f>
        <v/>
      </c>
      <c r="IG18" s="121">
        <f t="shared" si="124"/>
        <v>1</v>
      </c>
      <c r="IH18" s="118">
        <v>61577</v>
      </c>
      <c r="II18" s="119">
        <f t="shared" si="181"/>
        <v>1.0582058772985048</v>
      </c>
      <c r="IJ18" s="120">
        <f t="shared" si="125"/>
        <v>1</v>
      </c>
      <c r="IK18" s="120">
        <f t="shared" si="126"/>
        <v>3387</v>
      </c>
      <c r="IL18" s="120" t="str">
        <f>IF(IK18&lt;&gt;"", IF(RANK(IK18, IK$5:IK$62)+COUNTIF(IK$5:IK18,IK18)-1&lt;=(IL$65-IJ$63),RANK(IK18, IK$5:IK$62)+COUNTIF(IK$5:IK18,IK18)-1, ""), "")</f>
        <v/>
      </c>
      <c r="IM18" s="121">
        <f t="shared" si="127"/>
        <v>1</v>
      </c>
      <c r="IN18" s="123">
        <f t="shared" si="128"/>
        <v>97</v>
      </c>
      <c r="IO18" s="124">
        <f t="shared" si="129"/>
        <v>6239310</v>
      </c>
      <c r="IP18" s="125">
        <v>6460035</v>
      </c>
      <c r="IQ18" s="126">
        <f t="shared" si="130"/>
        <v>12699345</v>
      </c>
      <c r="IR18" s="126"/>
      <c r="IS18" s="127">
        <f t="shared" si="131"/>
        <v>12699345</v>
      </c>
      <c r="IT18" s="118">
        <f t="shared" si="0"/>
        <v>97</v>
      </c>
      <c r="IU18" s="118" t="str">
        <f t="shared" si="132"/>
        <v/>
      </c>
      <c r="IV18" s="118"/>
      <c r="IW18" s="128">
        <f t="shared" si="133"/>
        <v>163.6007549211584</v>
      </c>
      <c r="IX18" s="118">
        <f t="shared" si="134"/>
        <v>163</v>
      </c>
      <c r="IY18" s="127">
        <f t="shared" si="135"/>
        <v>46633</v>
      </c>
      <c r="IZ18" s="127" t="str">
        <f>IF(IY18&lt;&gt;"", IF(RANK(IY18, $IY$5:$IY$62)+COUNTIF(IY$5:IY18,IY18)-1&lt;=(400-$IU$63-$IX$63), RANK(IY18, $IY$5:$IY$62)+COUNTIF(IY$5:IY18,IY18)-1, ""), "")</f>
        <v/>
      </c>
      <c r="JA18" s="127">
        <f t="shared" si="136"/>
        <v>163</v>
      </c>
      <c r="JB18" s="129">
        <f t="shared" si="137"/>
        <v>66</v>
      </c>
      <c r="JD18" s="131">
        <f t="shared" si="1"/>
        <v>0.39785568535022314</v>
      </c>
      <c r="JE18" s="132">
        <f t="shared" si="2"/>
        <v>0.40749999999999997</v>
      </c>
      <c r="JF18" s="133">
        <f t="shared" si="138"/>
        <v>9.6443146497768306E-3</v>
      </c>
      <c r="JH18" s="134">
        <f t="shared" si="3"/>
        <v>12699345</v>
      </c>
      <c r="JI18" s="132">
        <f t="shared" si="139"/>
        <v>0.40798670344519172</v>
      </c>
      <c r="JJ18" s="132">
        <f t="shared" si="4"/>
        <v>0.40749999999999997</v>
      </c>
      <c r="JK18" s="135">
        <f t="shared" si="140"/>
        <v>-4.8670344519174957E-4</v>
      </c>
    </row>
    <row r="19" spans="1:271" ht="15" customHeight="1" x14ac:dyDescent="0.2">
      <c r="A19" s="100" t="s">
        <v>211</v>
      </c>
      <c r="B19" s="77">
        <v>177</v>
      </c>
      <c r="C19" s="114">
        <f t="shared" si="141"/>
        <v>2.5618758141554496E-3</v>
      </c>
      <c r="D19" s="115" t="str">
        <f t="shared" si="5"/>
        <v/>
      </c>
      <c r="E19" s="115">
        <f t="shared" si="6"/>
        <v>177</v>
      </c>
      <c r="F19" s="115" t="str">
        <f>IF(E19&lt;&gt;"", IF(RANK(E19, E$5:E$62)+COUNTIF(E$5:E19,E19)-1&lt;=(F$65-D$63),RANK(E19, E$5:E$62)+COUNTIF(E$5:E19,E19)-1, ""), "")</f>
        <v/>
      </c>
      <c r="G19" s="117" t="str">
        <f t="shared" si="7"/>
        <v/>
      </c>
      <c r="H19" s="77">
        <v>428</v>
      </c>
      <c r="I19" s="114">
        <f t="shared" si="142"/>
        <v>6.9869565927159344E-3</v>
      </c>
      <c r="J19" s="115" t="str">
        <f t="shared" si="8"/>
        <v/>
      </c>
      <c r="K19" s="115">
        <f t="shared" si="9"/>
        <v>428</v>
      </c>
      <c r="L19" s="115" t="str">
        <f>IF(K19&lt;&gt;"", IF(RANK(K19, K$5:K$62)+COUNTIF(K$5:K19,K19)-1&lt;=(L$65-J$63),RANK(K19, K$5:K$62)+COUNTIF(K$5:K19,K19)-1, ""), "")</f>
        <v/>
      </c>
      <c r="M19" s="117" t="str">
        <f t="shared" si="10"/>
        <v/>
      </c>
      <c r="N19" s="77">
        <v>257</v>
      </c>
      <c r="O19" s="114">
        <f t="shared" si="143"/>
        <v>4.4059660552031544E-3</v>
      </c>
      <c r="P19" s="115" t="str">
        <f t="shared" si="11"/>
        <v/>
      </c>
      <c r="Q19" s="115">
        <f t="shared" si="12"/>
        <v>257</v>
      </c>
      <c r="R19" s="115" t="str">
        <f>IF(Q19&lt;&gt;"", IF(RANK(Q19, Q$5:Q$62)+COUNTIF(Q$5:Q19,Q19)-1&lt;=(R$65-P$63),RANK(Q19, Q$5:Q$62)+COUNTIF(Q$5:Q19,Q19)-1, ""), "")</f>
        <v/>
      </c>
      <c r="S19" s="117" t="str">
        <f t="shared" si="13"/>
        <v/>
      </c>
      <c r="T19" s="77">
        <v>448</v>
      </c>
      <c r="U19" s="114">
        <f t="shared" si="144"/>
        <v>7.8425880540578391E-3</v>
      </c>
      <c r="V19" s="115" t="str">
        <f t="shared" si="14"/>
        <v/>
      </c>
      <c r="W19" s="115">
        <f t="shared" si="15"/>
        <v>448</v>
      </c>
      <c r="X19" s="115" t="str">
        <f>IF(W19&lt;&gt;"", IF(RANK(W19, W$5:W$62)+COUNTIF(W$5:W19,W19)-1&lt;=(X$65-V$63),RANK(W19, W$5:W$62)+COUNTIF(W$5:W19,W19)-1, ""), "")</f>
        <v/>
      </c>
      <c r="Y19" s="117" t="str">
        <f t="shared" si="16"/>
        <v/>
      </c>
      <c r="Z19" s="77">
        <v>596</v>
      </c>
      <c r="AA19" s="114">
        <f t="shared" si="145"/>
        <v>1.0762007945106537E-2</v>
      </c>
      <c r="AB19" s="115" t="str">
        <f t="shared" si="17"/>
        <v/>
      </c>
      <c r="AC19" s="115">
        <f t="shared" si="18"/>
        <v>596</v>
      </c>
      <c r="AD19" s="115" t="str">
        <f>IF(AC19&lt;&gt;"", IF(RANK(AC19, AC$5:AC$62)+COUNTIF(AC$5:AC19,AC19)-1&lt;=(AD$65-AB$63),RANK(AC19, AC$5:AC$62)+COUNTIF(AC$5:AC19,AC19)-1, ""), "")</f>
        <v/>
      </c>
      <c r="AE19" s="117" t="str">
        <f t="shared" si="19"/>
        <v/>
      </c>
      <c r="AF19" s="77">
        <v>287</v>
      </c>
      <c r="AG19" s="114">
        <f t="shared" si="146"/>
        <v>3.8782735601740493E-3</v>
      </c>
      <c r="AH19" s="115" t="str">
        <f t="shared" si="20"/>
        <v/>
      </c>
      <c r="AI19" s="115">
        <f t="shared" si="21"/>
        <v>287</v>
      </c>
      <c r="AJ19" s="115" t="str">
        <f>IF(AI19&lt;&gt;"", IF(RANK(AI19, AI$5:AI$62)+COUNTIF(AI$5:AI19,AI19)-1&lt;=(AJ$65-AH$63),RANK(AI19, AI$5:AI$62)+COUNTIF(AI$5:AI19,AI19)-1, ""), "")</f>
        <v/>
      </c>
      <c r="AK19" s="117" t="str">
        <f t="shared" si="22"/>
        <v/>
      </c>
      <c r="AL19" s="77">
        <v>417</v>
      </c>
      <c r="AM19" s="114">
        <f t="shared" si="147"/>
        <v>6.5621754319705409E-3</v>
      </c>
      <c r="AN19" s="115" t="str">
        <f t="shared" si="23"/>
        <v/>
      </c>
      <c r="AO19" s="115">
        <f t="shared" si="24"/>
        <v>417</v>
      </c>
      <c r="AP19" s="115" t="str">
        <f>IF(AO19&lt;&gt;"", IF(RANK(AO19, AO$5:AO$62)+COUNTIF(AO$5:AO19,AO19)-1&lt;=(AP$65-AN$63),RANK(AO19, AO$5:AO$62)+COUNTIF(AO$5:AO19,AO19)-1, ""), "")</f>
        <v/>
      </c>
      <c r="AQ19" s="117" t="str">
        <f t="shared" si="25"/>
        <v/>
      </c>
      <c r="AR19" s="77">
        <v>433</v>
      </c>
      <c r="AS19" s="114">
        <f t="shared" si="148"/>
        <v>5.5783872920987876E-3</v>
      </c>
      <c r="AT19" s="115" t="str">
        <f t="shared" si="26"/>
        <v/>
      </c>
      <c r="AU19" s="115">
        <f t="shared" si="27"/>
        <v>433</v>
      </c>
      <c r="AV19" s="115" t="str">
        <f>IF(AU19&lt;&gt;"", IF(RANK(AU19, AU$5:AU$62)+COUNTIF(AU$5:AU19,AU19)-1&lt;=(AV$65-AT$63),RANK(AU19, AU$5:AU$62)+COUNTIF(AU$5:AU19,AU19)-1, ""), "")</f>
        <v/>
      </c>
      <c r="AW19" s="117" t="str">
        <f t="shared" si="28"/>
        <v/>
      </c>
      <c r="AX19" s="77">
        <v>344</v>
      </c>
      <c r="AY19" s="114">
        <f t="shared" si="149"/>
        <v>4.7257940433014615E-3</v>
      </c>
      <c r="AZ19" s="115" t="str">
        <f t="shared" si="29"/>
        <v/>
      </c>
      <c r="BA19" s="115">
        <f t="shared" si="30"/>
        <v>344</v>
      </c>
      <c r="BB19" s="115" t="str">
        <f>IF(BA19&lt;&gt;"", IF(RANK(BA19, BA$5:BA$62)+COUNTIF(BA$5:BA19,BA19)-1&lt;=(BB$65-AZ$63),RANK(BA19, BA$5:BA$62)+COUNTIF(BA$5:BA19,BA19)-1, ""), "")</f>
        <v/>
      </c>
      <c r="BC19" s="117" t="str">
        <f t="shared" si="31"/>
        <v/>
      </c>
      <c r="BD19" s="77">
        <v>270</v>
      </c>
      <c r="BE19" s="114">
        <f t="shared" si="150"/>
        <v>3.8372985418265539E-3</v>
      </c>
      <c r="BF19" s="115" t="str">
        <f t="shared" si="32"/>
        <v/>
      </c>
      <c r="BG19" s="115">
        <f t="shared" si="33"/>
        <v>270</v>
      </c>
      <c r="BH19" s="115" t="str">
        <f>IF(BG19&lt;&gt;"", IF(RANK(BG19, BG$5:BG$62)+COUNTIF(BG$5:BG19,BG19)-1&lt;=(BH$65-BF$63),RANK(BG19, BG$5:BG$62)+COUNTIF(BG$5:BG19,BG19)-1, ""), "")</f>
        <v/>
      </c>
      <c r="BI19" s="117" t="str">
        <f t="shared" si="34"/>
        <v/>
      </c>
      <c r="BJ19" s="77">
        <v>465</v>
      </c>
      <c r="BK19" s="114">
        <f t="shared" si="151"/>
        <v>6.5199102636006728E-3</v>
      </c>
      <c r="BL19" s="115" t="str">
        <f t="shared" si="35"/>
        <v/>
      </c>
      <c r="BM19" s="115">
        <f t="shared" si="36"/>
        <v>465</v>
      </c>
      <c r="BN19" s="115" t="str">
        <f>IF(BM19&lt;&gt;"", IF(RANK(BM19, BM$5:BM$62)+COUNTIF(BM$5:BM19,BM19)-1&lt;=(BN$65-BL$63),RANK(BM19, BM$5:BM$62)+COUNTIF(BM$5:BM19,BM19)-1, ""), "")</f>
        <v/>
      </c>
      <c r="BO19" s="117" t="str">
        <f t="shared" si="37"/>
        <v/>
      </c>
      <c r="BP19" s="77">
        <v>251</v>
      </c>
      <c r="BQ19" s="114">
        <f t="shared" si="152"/>
        <v>3.4962599768773245E-3</v>
      </c>
      <c r="BR19" s="115" t="str">
        <f t="shared" si="38"/>
        <v/>
      </c>
      <c r="BS19" s="115">
        <f t="shared" si="39"/>
        <v>251</v>
      </c>
      <c r="BT19" s="115" t="str">
        <f>IF(BS19&lt;&gt;"", IF(RANK(BS19, BS$5:BS$62)+COUNTIF(BS$5:BS19,BS19)-1&lt;=(BT$65-BR$63),RANK(BS19, BS$5:BS$62)+COUNTIF(BS$5:BS19,BS19)-1, ""), "")</f>
        <v/>
      </c>
      <c r="BU19" s="117" t="str">
        <f t="shared" si="40"/>
        <v/>
      </c>
      <c r="BV19" s="77">
        <v>259</v>
      </c>
      <c r="BW19" s="114">
        <f t="shared" si="153"/>
        <v>3.7490048490989359E-3</v>
      </c>
      <c r="BX19" s="115" t="str">
        <f t="shared" si="41"/>
        <v/>
      </c>
      <c r="BY19" s="115">
        <f t="shared" si="42"/>
        <v>259</v>
      </c>
      <c r="BZ19" s="115" t="str">
        <f>IF(BY19&lt;&gt;"", IF(RANK(BY19, BY$5:BY$62)+COUNTIF(BY$5:BY19,BY19)-1&lt;=(BZ$65-BX$63),RANK(BY19, BY$5:BY$62)+COUNTIF(BY$5:BY19,BY19)-1, ""), "")</f>
        <v/>
      </c>
      <c r="CA19" s="117" t="str">
        <f t="shared" si="43"/>
        <v/>
      </c>
      <c r="CB19" s="77">
        <v>210</v>
      </c>
      <c r="CC19" s="114">
        <f t="shared" si="154"/>
        <v>2.9011134749813501E-3</v>
      </c>
      <c r="CD19" s="115" t="str">
        <f t="shared" si="44"/>
        <v/>
      </c>
      <c r="CE19" s="115">
        <f t="shared" si="45"/>
        <v>210</v>
      </c>
      <c r="CF19" s="115" t="str">
        <f>IF(CE19&lt;&gt;"", IF(RANK(CE19, CE$5:CE$62)+COUNTIF(CE$5:CE19,CE19)-1&lt;=(CF$65-CD$63),RANK(CE19, CE$5:CE$62)+COUNTIF(CE$5:CE19,CE19)-1, ""), "")</f>
        <v/>
      </c>
      <c r="CG19" s="117" t="str">
        <f t="shared" si="46"/>
        <v/>
      </c>
      <c r="CH19" s="77">
        <v>347</v>
      </c>
      <c r="CI19" s="114">
        <f t="shared" si="155"/>
        <v>5.1946107784431135E-3</v>
      </c>
      <c r="CJ19" s="115" t="str">
        <f t="shared" si="47"/>
        <v/>
      </c>
      <c r="CK19" s="115">
        <f t="shared" si="48"/>
        <v>347</v>
      </c>
      <c r="CL19" s="115" t="str">
        <f>IF(CK19&lt;&gt;"", IF(RANK(CK19, CK$5:CK$62)+COUNTIF(CK$5:CK19,CK19)-1&lt;=(CL$65-CJ$63),RANK(CK19, CK$5:CK$62)+COUNTIF(CK$5:CK19,CK19)-1, ""), "")</f>
        <v/>
      </c>
      <c r="CM19" s="117" t="str">
        <f t="shared" si="49"/>
        <v/>
      </c>
      <c r="CN19" s="77">
        <v>126</v>
      </c>
      <c r="CO19" s="114">
        <f t="shared" si="156"/>
        <v>1.7444033725131868E-3</v>
      </c>
      <c r="CP19" s="115" t="str">
        <f t="shared" si="50"/>
        <v/>
      </c>
      <c r="CQ19" s="115">
        <f t="shared" si="51"/>
        <v>126</v>
      </c>
      <c r="CR19" s="115" t="str">
        <f>IF(CQ19&lt;&gt;"", IF(RANK(CQ19, CQ$5:CQ$62)+COUNTIF(CQ$5:CQ19,CQ19)-1&lt;=(CR$65-CP$63),RANK(CQ19, CQ$5:CQ$62)+COUNTIF(CQ$5:CQ19,CQ19)-1, ""), "")</f>
        <v/>
      </c>
      <c r="CS19" s="117" t="str">
        <f t="shared" si="52"/>
        <v/>
      </c>
      <c r="CT19" s="77">
        <v>123</v>
      </c>
      <c r="CU19" s="114">
        <f t="shared" si="157"/>
        <v>1.6980975784852417E-3</v>
      </c>
      <c r="CV19" s="115" t="str">
        <f t="shared" si="53"/>
        <v/>
      </c>
      <c r="CW19" s="115">
        <f t="shared" si="54"/>
        <v>123</v>
      </c>
      <c r="CX19" s="115" t="str">
        <f>IF(CW19&lt;&gt;"", IF(RANK(CW19, CW$5:CW$62)+COUNTIF(CW$5:CW19,CW19)-1&lt;=(CX$65-CV$63),RANK(CW19, CW$5:CW$62)+COUNTIF(CW$5:CW19,CW19)-1, ""), "")</f>
        <v/>
      </c>
      <c r="CY19" s="117" t="str">
        <f t="shared" si="55"/>
        <v/>
      </c>
      <c r="CZ19" s="77">
        <v>144</v>
      </c>
      <c r="DA19" s="114">
        <f t="shared" si="158"/>
        <v>1.9672399896173446E-3</v>
      </c>
      <c r="DB19" s="115" t="str">
        <f t="shared" si="56"/>
        <v/>
      </c>
      <c r="DC19" s="115">
        <f t="shared" si="57"/>
        <v>144</v>
      </c>
      <c r="DD19" s="115" t="str">
        <f>IF(DC19&lt;&gt;"", IF(RANK(DC19, DC$5:DC$62)+COUNTIF(DC$5:DC19,DC19)-1&lt;=(DD$65-DB$63),RANK(DC19, DC$5:DC$62)+COUNTIF(DC$5:DC19,DC19)-1, ""), "")</f>
        <v/>
      </c>
      <c r="DE19" s="117" t="str">
        <f t="shared" si="58"/>
        <v/>
      </c>
      <c r="DF19" s="77">
        <v>183</v>
      </c>
      <c r="DG19" s="114">
        <f t="shared" si="159"/>
        <v>2.855938948452643E-3</v>
      </c>
      <c r="DH19" s="115" t="str">
        <f t="shared" si="59"/>
        <v/>
      </c>
      <c r="DI19" s="115">
        <f t="shared" si="60"/>
        <v>183</v>
      </c>
      <c r="DJ19" s="115" t="str">
        <f>IF(DI19&lt;&gt;"", IF(RANK(DI19, DI$5:DI$62)+COUNTIF(DI$5:DI19,DI19)-1&lt;=(DJ$65-DH$63),RANK(DI19, DI$5:DI$62)+COUNTIF(DI$5:DI19,DI19)-1, ""), "")</f>
        <v/>
      </c>
      <c r="DK19" s="117" t="str">
        <f t="shared" si="61"/>
        <v/>
      </c>
      <c r="DL19" s="77">
        <v>154</v>
      </c>
      <c r="DM19" s="114">
        <f t="shared" si="160"/>
        <v>2.108549208609453E-3</v>
      </c>
      <c r="DN19" s="115" t="str">
        <f t="shared" si="62"/>
        <v/>
      </c>
      <c r="DO19" s="115">
        <f t="shared" si="63"/>
        <v>154</v>
      </c>
      <c r="DP19" s="115" t="str">
        <f>IF(DO19&lt;&gt;"", IF(RANK(DO19, DO$5:DO$62)+COUNTIF(DO$5:DO19,DO19)-1&lt;=(DP$65-DN$63),RANK(DO19, DO$5:DO$62)+COUNTIF(DO$5:DO19,DO19)-1, ""), "")</f>
        <v/>
      </c>
      <c r="DQ19" s="117" t="str">
        <f t="shared" si="64"/>
        <v/>
      </c>
      <c r="DR19" s="77">
        <v>174</v>
      </c>
      <c r="DS19" s="114">
        <f t="shared" si="161"/>
        <v>2.6536525850236387E-3</v>
      </c>
      <c r="DT19" s="115" t="str">
        <f t="shared" si="65"/>
        <v/>
      </c>
      <c r="DU19" s="115">
        <f t="shared" si="66"/>
        <v>174</v>
      </c>
      <c r="DV19" s="115" t="str">
        <f>IF(DU19&lt;&gt;"", IF(RANK(DU19, DU$5:DU$62)+COUNTIF(DU$5:DU19,DU19)-1&lt;=(DV$65-DT$63),RANK(DU19, DU$5:DU$62)+COUNTIF(DU$5:DU19,DU19)-1, ""), "")</f>
        <v/>
      </c>
      <c r="DW19" s="117" t="str">
        <f t="shared" si="67"/>
        <v/>
      </c>
      <c r="DX19" s="77">
        <v>158</v>
      </c>
      <c r="DY19" s="114">
        <f t="shared" si="162"/>
        <v>2.2432348013743364E-3</v>
      </c>
      <c r="DZ19" s="115" t="str">
        <f t="shared" si="68"/>
        <v/>
      </c>
      <c r="EA19" s="115">
        <f t="shared" si="69"/>
        <v>158</v>
      </c>
      <c r="EB19" s="115" t="str">
        <f>IF(EA19&lt;&gt;"", IF(RANK(EA19, EA$5:EA$62)+COUNTIF(EA$5:EA19,EA19)-1&lt;=(EB$65-DZ$63),RANK(EA19, EA$5:EA$62)+COUNTIF(EA$5:EA19,EA19)-1, ""), "")</f>
        <v/>
      </c>
      <c r="EC19" s="117" t="str">
        <f t="shared" si="70"/>
        <v/>
      </c>
      <c r="ED19" s="77">
        <v>157</v>
      </c>
      <c r="EE19" s="114">
        <f t="shared" si="163"/>
        <v>2.6047283284944007E-3</v>
      </c>
      <c r="EF19" s="115" t="str">
        <f t="shared" si="71"/>
        <v/>
      </c>
      <c r="EG19" s="116">
        <f t="shared" si="72"/>
        <v>157</v>
      </c>
      <c r="EH19" s="115" t="str">
        <f>IF(EG19&lt;&gt;"", IF(RANK(EG19, EG$5:EG$62)+COUNTIF(EG$5:EG19,EG19)-1&lt;=(EH$65-EF$63),RANK(EG19, EG$5:EG$62)+COUNTIF(EG$5:EG19,EG19)-1, ""), "")</f>
        <v/>
      </c>
      <c r="EI19" s="117" t="str">
        <f t="shared" si="73"/>
        <v/>
      </c>
      <c r="EJ19" s="77">
        <v>117</v>
      </c>
      <c r="EK19" s="114">
        <f t="shared" si="164"/>
        <v>1.7932408613686873E-3</v>
      </c>
      <c r="EL19" s="115" t="str">
        <f t="shared" si="74"/>
        <v/>
      </c>
      <c r="EM19" s="115">
        <f t="shared" si="75"/>
        <v>117</v>
      </c>
      <c r="EN19" s="115" t="str">
        <f>IF(EM19&lt;&gt;"", IF(RANK(EM19, EM$5:EM$62)+COUNTIF(EM$5:EM19,EM19)-1&lt;=(EN$65-EL$63),RANK(EM19, EM$5:EM$62)+COUNTIF(EM$5:EM19,EM19)-1, ""), "")</f>
        <v/>
      </c>
      <c r="EO19" s="117" t="str">
        <f t="shared" si="76"/>
        <v/>
      </c>
      <c r="EP19" s="77">
        <v>86</v>
      </c>
      <c r="EQ19" s="114">
        <f t="shared" si="165"/>
        <v>1.2417517362865848E-3</v>
      </c>
      <c r="ER19" s="115" t="str">
        <f t="shared" si="77"/>
        <v/>
      </c>
      <c r="ES19" s="115">
        <f t="shared" si="78"/>
        <v>86</v>
      </c>
      <c r="ET19" s="115" t="str">
        <f>IF(ES19&lt;&gt;"", IF(RANK(ES19, ES$5:ES$62)+COUNTIF(ES$5:ES19,ES19)-1&lt;=(ET$65-ER$63),RANK(ES19, ES$5:ES$62)+COUNTIF(ES$5:ES19,ES19)-1, ""), "")</f>
        <v/>
      </c>
      <c r="EU19" s="117" t="str">
        <f t="shared" si="79"/>
        <v/>
      </c>
      <c r="EV19" s="77">
        <v>544</v>
      </c>
      <c r="EW19" s="114">
        <f t="shared" si="166"/>
        <v>8.7466838170270917E-3</v>
      </c>
      <c r="EX19" s="115" t="str">
        <f t="shared" si="80"/>
        <v/>
      </c>
      <c r="EY19" s="115">
        <f t="shared" si="81"/>
        <v>544</v>
      </c>
      <c r="EZ19" s="115" t="str">
        <f>IF(EY19&lt;&gt;"", IF(RANK(EY19, EY$5:EY$62)+COUNTIF(EY$5:EY19,EY19)-1&lt;=(EZ$65-EX$63),RANK(EY19, EY$5:EY$62)+COUNTIF(EY$5:EY19,EY19)-1, ""), "")</f>
        <v/>
      </c>
      <c r="FA19" s="117" t="str">
        <f t="shared" si="82"/>
        <v/>
      </c>
      <c r="FB19" s="77">
        <v>271</v>
      </c>
      <c r="FC19" s="114">
        <f t="shared" si="167"/>
        <v>4.5030823681892953E-3</v>
      </c>
      <c r="FD19" s="115" t="str">
        <f t="shared" si="83"/>
        <v/>
      </c>
      <c r="FE19" s="115">
        <f t="shared" si="84"/>
        <v>271</v>
      </c>
      <c r="FF19" s="115" t="str">
        <f>IF(FE19&lt;&gt;"", IF(RANK(FE19, FE$5:FE$62)+COUNTIF(FE$5:FE19,FE19)-1&lt;=(FF$65-FD$63),RANK(FE19, FE$5:FE$62)+COUNTIF(FE$5:FE19,FE19)-1, ""), "")</f>
        <v/>
      </c>
      <c r="FG19" s="117" t="str">
        <f t="shared" si="85"/>
        <v/>
      </c>
      <c r="FH19" s="77">
        <v>2736</v>
      </c>
      <c r="FI19" s="114">
        <f t="shared" si="168"/>
        <v>4.084618485287312E-2</v>
      </c>
      <c r="FJ19" s="115" t="str">
        <f t="shared" si="86"/>
        <v/>
      </c>
      <c r="FK19" s="115">
        <f t="shared" si="87"/>
        <v>2736</v>
      </c>
      <c r="FL19" s="115" t="str">
        <f>IF(FK19&lt;&gt;"", IF(RANK(FK19, FK$5:FK$62)+COUNTIF(FK$5:FK19,FK19)-1&lt;=(FL$65-FJ$63),RANK(FK19, FK$5:FK$62)+COUNTIF(FK$5:FK19,FK19)-1, ""), "")</f>
        <v/>
      </c>
      <c r="FM19" s="117" t="str">
        <f t="shared" si="88"/>
        <v/>
      </c>
      <c r="FN19" s="77"/>
      <c r="FO19" s="114">
        <f t="shared" si="169"/>
        <v>0</v>
      </c>
      <c r="FP19" s="115" t="str">
        <f t="shared" si="89"/>
        <v/>
      </c>
      <c r="FQ19" s="115" t="str">
        <f t="shared" si="90"/>
        <v/>
      </c>
      <c r="FR19" s="115" t="str">
        <f>IF(FQ19&lt;&gt;"", IF(RANK(FQ19, FQ$5:FQ$62)+COUNTIF(FQ$5:FQ19,FQ19)-1&lt;=(FR$65-FP$63),RANK(FQ19, FQ$5:FQ$62)+COUNTIF(FQ$5:FQ19,FQ19)-1, ""), "")</f>
        <v/>
      </c>
      <c r="FS19" s="117" t="str">
        <f t="shared" si="91"/>
        <v/>
      </c>
      <c r="FT19" s="77">
        <v>342</v>
      </c>
      <c r="FU19" s="114">
        <f t="shared" si="170"/>
        <v>5.9944262352549385E-3</v>
      </c>
      <c r="FV19" s="115" t="str">
        <f t="shared" si="92"/>
        <v/>
      </c>
      <c r="FW19" s="115">
        <f t="shared" si="93"/>
        <v>342</v>
      </c>
      <c r="FX19" s="115" t="str">
        <f>IF(FW19&lt;&gt;"", IF(RANK(FW19, FW$5:FW$62)+COUNTIF(FW$5:FW19,FW19)-1&lt;=(FX$65-FV$63),RANK(FW19, FW$5:FW$62)+COUNTIF(FW$5:FW19,FW19)-1, ""), "")</f>
        <v/>
      </c>
      <c r="FY19" s="117" t="str">
        <f t="shared" si="94"/>
        <v/>
      </c>
      <c r="FZ19" s="77">
        <v>229</v>
      </c>
      <c r="GA19" s="114">
        <f t="shared" si="171"/>
        <v>3.9981842307423706E-3</v>
      </c>
      <c r="GB19" s="115" t="str">
        <f t="shared" si="95"/>
        <v/>
      </c>
      <c r="GC19" s="115">
        <f t="shared" si="96"/>
        <v>229</v>
      </c>
      <c r="GD19" s="115" t="str">
        <f>IF(GC19&lt;&gt;"", IF(RANK(GC19, GC$5:GC$62)+COUNTIF(GC$5:GC19,GC19)-1&lt;=(GD$65-GB$63),RANK(GC19, GC$5:GC$62)+COUNTIF(GC$5:GC19,GC19)-1, ""), "")</f>
        <v/>
      </c>
      <c r="GE19" s="117" t="str">
        <f t="shared" si="97"/>
        <v/>
      </c>
      <c r="GF19" s="77">
        <v>491</v>
      </c>
      <c r="GG19" s="114">
        <f t="shared" si="172"/>
        <v>8.0112255053924851E-3</v>
      </c>
      <c r="GH19" s="115" t="str">
        <f t="shared" si="98"/>
        <v/>
      </c>
      <c r="GI19" s="115">
        <f t="shared" si="99"/>
        <v>491</v>
      </c>
      <c r="GJ19" s="115" t="str">
        <f>IF(GI19&lt;&gt;"", IF(RANK(GI19, GI$5:GI$62)+COUNTIF(GI$5:GI19,GI19)-1&lt;=(GJ$65-GH$63),RANK(GI19, GI$5:GI$62)+COUNTIF(GI$5:GI19,GI19)-1, ""), "")</f>
        <v/>
      </c>
      <c r="GK19" s="117" t="str">
        <f t="shared" si="100"/>
        <v/>
      </c>
      <c r="GL19" s="77">
        <v>1725</v>
      </c>
      <c r="GM19" s="114">
        <f t="shared" si="173"/>
        <v>2.8636884306987399E-2</v>
      </c>
      <c r="GN19" s="115" t="str">
        <f t="shared" si="101"/>
        <v/>
      </c>
      <c r="GO19" s="115">
        <f t="shared" si="102"/>
        <v>1725</v>
      </c>
      <c r="GP19" s="115" t="str">
        <f>IF(GO19&lt;&gt;"", IF(RANK(GO19, GO$5:GO$62)+COUNTIF(GO$5:GO19,GO19)-1&lt;=(GP$65-GN$63),RANK(GO19, GO$5:GO$62)+COUNTIF(GO$5:GO19,GO19)-1, ""), "")</f>
        <v/>
      </c>
      <c r="GQ19" s="117" t="str">
        <f t="shared" si="103"/>
        <v/>
      </c>
      <c r="GR19" s="77">
        <v>237</v>
      </c>
      <c r="GS19" s="114">
        <f t="shared" si="174"/>
        <v>4.6852759765933895E-3</v>
      </c>
      <c r="GT19" s="115" t="str">
        <f t="shared" si="104"/>
        <v/>
      </c>
      <c r="GU19" s="115">
        <f t="shared" si="105"/>
        <v>237</v>
      </c>
      <c r="GV19" s="115" t="str">
        <f>IF(GU19&lt;&gt;"", IF(RANK(GU19, GU$5:GU$62)+COUNTIF(GU$5:GU19,GU19)-1&lt;=(GV$65-GT$63),RANK(GU19, GU$5:GU$62)+COUNTIF(GU$5:GU19,GU19)-1, ""), "")</f>
        <v/>
      </c>
      <c r="GW19" s="117" t="str">
        <f t="shared" si="106"/>
        <v/>
      </c>
      <c r="GX19" s="77">
        <v>272</v>
      </c>
      <c r="GY19" s="114">
        <f t="shared" si="175"/>
        <v>4.3822903911838627E-3</v>
      </c>
      <c r="GZ19" s="115" t="str">
        <f t="shared" si="107"/>
        <v/>
      </c>
      <c r="HA19" s="115">
        <f t="shared" si="108"/>
        <v>272</v>
      </c>
      <c r="HB19" s="115" t="str">
        <f>IF(HA19&lt;&gt;"", IF(RANK(HA19, HA$5:HA$62)+COUNTIF(HA$5:HA19,HA19)-1&lt;=(HB$65-GZ$63),RANK(HA19, HA$5:HA$62)+COUNTIF(HA$5:HA19,HA19)-1, ""), "")</f>
        <v/>
      </c>
      <c r="HC19" s="117" t="str">
        <f t="shared" si="109"/>
        <v/>
      </c>
      <c r="HD19" s="77">
        <v>182</v>
      </c>
      <c r="HE19" s="114">
        <f t="shared" si="176"/>
        <v>3.4801896894599968E-3</v>
      </c>
      <c r="HF19" s="115" t="str">
        <f t="shared" si="110"/>
        <v/>
      </c>
      <c r="HG19" s="115">
        <f t="shared" si="111"/>
        <v>182</v>
      </c>
      <c r="HH19" s="115" t="str">
        <f>IF(HG19&lt;&gt;"", IF(RANK(HG19, HG$5:HG$62)+COUNTIF(HG$5:HG19,HG19)-1&lt;=(HH$65-HF$63),RANK(HG19, HG$5:HG$62)+COUNTIF(HG$5:HG19,HG19)-1, ""), "")</f>
        <v/>
      </c>
      <c r="HI19" s="117" t="str">
        <f t="shared" si="112"/>
        <v/>
      </c>
      <c r="HJ19" s="77">
        <v>74</v>
      </c>
      <c r="HK19" s="114">
        <f t="shared" si="177"/>
        <v>1.0148107515085025E-3</v>
      </c>
      <c r="HL19" s="115" t="str">
        <f t="shared" si="113"/>
        <v/>
      </c>
      <c r="HM19" s="115">
        <f t="shared" si="114"/>
        <v>74</v>
      </c>
      <c r="HN19" s="115" t="str">
        <f>IF(HM19&lt;&gt;"", IF(RANK(HM19, HM$5:HM$62)+COUNTIF(HM$5:HM19,HM19)-1&lt;=(HN$65-HL$63),RANK(HM19, HM$5:HM$62)+COUNTIF(HM$5:HM19,HM19)-1, ""), "")</f>
        <v/>
      </c>
      <c r="HO19" s="117" t="str">
        <f t="shared" si="115"/>
        <v/>
      </c>
      <c r="HP19" s="77">
        <v>72</v>
      </c>
      <c r="HQ19" s="114">
        <f t="shared" si="178"/>
        <v>9.7640358014646053E-4</v>
      </c>
      <c r="HR19" s="115" t="str">
        <f t="shared" si="116"/>
        <v/>
      </c>
      <c r="HS19" s="115">
        <f t="shared" si="117"/>
        <v>72</v>
      </c>
      <c r="HT19" s="115" t="str">
        <f>IF(HS19&lt;&gt;"", IF(RANK(HS19, HS$5:HS$62)+COUNTIF(HS$5:HS19,HS19)-1&lt;=(HT$65-HR$63),RANK(HS19, HS$5:HS$62)+COUNTIF(HS$5:HS19,HS19)-1, ""), "")</f>
        <v/>
      </c>
      <c r="HU19" s="117" t="str">
        <f t="shared" si="118"/>
        <v/>
      </c>
      <c r="HV19" s="77">
        <v>458</v>
      </c>
      <c r="HW19" s="114">
        <f t="shared" si="179"/>
        <v>7.1588227019084988E-3</v>
      </c>
      <c r="HX19" s="115" t="str">
        <f t="shared" si="119"/>
        <v/>
      </c>
      <c r="HY19" s="115">
        <f t="shared" si="120"/>
        <v>458</v>
      </c>
      <c r="HZ19" s="115" t="str">
        <f>IF(HY19&lt;&gt;"", IF(RANK(HY19, HY$5:HY$62)+COUNTIF(HY$5:HY19,HY19)-1&lt;=(HZ$65-HX$63),RANK(HY19, HY$5:HY$62)+COUNTIF(HY$5:HY19,HY19)-1, ""), "")</f>
        <v/>
      </c>
      <c r="IA19" s="117" t="str">
        <f t="shared" si="121"/>
        <v/>
      </c>
      <c r="IB19" s="77">
        <v>297</v>
      </c>
      <c r="IC19" s="114">
        <f t="shared" si="180"/>
        <v>4.3657851798497701E-3</v>
      </c>
      <c r="ID19" s="115" t="str">
        <f t="shared" si="122"/>
        <v/>
      </c>
      <c r="IE19" s="115">
        <f t="shared" si="123"/>
        <v>297</v>
      </c>
      <c r="IF19" s="115" t="str">
        <f>IF(IE19&lt;&gt;"", IF(RANK(IE19, IE$5:IE$62)+COUNTIF(IE$5:IE19,IE19)-1&lt;=(IF$65-ID$63),RANK(IE19, IE$5:IE$62)+COUNTIF(IE$5:IE19,IE19)-1, ""), "")</f>
        <v/>
      </c>
      <c r="IG19" s="117" t="str">
        <f t="shared" si="124"/>
        <v/>
      </c>
      <c r="IH19" s="77">
        <v>157</v>
      </c>
      <c r="II19" s="114">
        <f t="shared" si="181"/>
        <v>2.698058085581715E-3</v>
      </c>
      <c r="IJ19" s="115" t="str">
        <f t="shared" si="125"/>
        <v/>
      </c>
      <c r="IK19" s="115">
        <f t="shared" si="126"/>
        <v>157</v>
      </c>
      <c r="IL19" s="115" t="str">
        <f>IF(IK19&lt;&gt;"", IF(RANK(IK19, IK$5:IK$62)+COUNTIF(IK$5:IK19,IK19)-1&lt;=(IL$65-IJ$63),RANK(IK19, IK$5:IK$62)+COUNTIF(IK$5:IK19,IK19)-1, ""), "")</f>
        <v/>
      </c>
      <c r="IM19" s="117" t="str">
        <f t="shared" si="127"/>
        <v/>
      </c>
      <c r="IN19" s="104" t="str">
        <f t="shared" si="128"/>
        <v/>
      </c>
      <c r="IO19" s="41">
        <f t="shared" si="129"/>
        <v>14698</v>
      </c>
      <c r="IP19" s="42">
        <v>13195</v>
      </c>
      <c r="IQ19" s="43">
        <f t="shared" si="130"/>
        <v>27893</v>
      </c>
      <c r="IR19" s="43"/>
      <c r="IS19" s="98" t="str">
        <f t="shared" si="131"/>
        <v/>
      </c>
      <c r="IT19" s="77" t="str">
        <f t="shared" si="0"/>
        <v/>
      </c>
      <c r="IU19" s="77" t="str">
        <f t="shared" si="132"/>
        <v/>
      </c>
      <c r="IV19" s="77"/>
      <c r="IW19" s="99" t="str">
        <f t="shared" si="133"/>
        <v/>
      </c>
      <c r="IX19" s="77" t="str">
        <f t="shared" si="134"/>
        <v/>
      </c>
      <c r="IY19" s="98" t="str">
        <f t="shared" si="135"/>
        <v/>
      </c>
      <c r="IZ19" s="98" t="str">
        <f>IF(IY19&lt;&gt;"", IF(RANK(IY19, $IY$5:$IY$62)+COUNTIF(IY$5:IY19,IY19)-1&lt;=(400-$IU$63-$IX$63), RANK(IY19, $IY$5:$IY$62)+COUNTIF(IY$5:IY19,IY19)-1, ""), "")</f>
        <v/>
      </c>
      <c r="JA19" s="82" t="str">
        <f t="shared" si="136"/>
        <v/>
      </c>
      <c r="JB19" s="90" t="str">
        <f t="shared" si="137"/>
        <v/>
      </c>
      <c r="JD19" s="106">
        <f t="shared" si="1"/>
        <v>8.7385519737228766E-4</v>
      </c>
      <c r="JE19" s="56">
        <f t="shared" si="2"/>
        <v>0</v>
      </c>
      <c r="JF19" s="64">
        <f t="shared" si="138"/>
        <v>-8.7385519737228766E-4</v>
      </c>
      <c r="JH19" s="108" t="str">
        <f t="shared" si="3"/>
        <v/>
      </c>
      <c r="JI19" s="56" t="str">
        <f t="shared" si="139"/>
        <v/>
      </c>
      <c r="JJ19" s="56" t="str">
        <f t="shared" si="4"/>
        <v/>
      </c>
      <c r="JK19" s="107" t="str">
        <f t="shared" si="140"/>
        <v/>
      </c>
    </row>
    <row r="20" spans="1:271" ht="15" customHeight="1" x14ac:dyDescent="0.2">
      <c r="A20" s="100" t="s">
        <v>212</v>
      </c>
      <c r="B20" s="77"/>
      <c r="C20" s="114">
        <f t="shared" si="141"/>
        <v>0</v>
      </c>
      <c r="D20" s="115" t="str">
        <f t="shared" si="5"/>
        <v/>
      </c>
      <c r="E20" s="115" t="str">
        <f t="shared" si="6"/>
        <v/>
      </c>
      <c r="F20" s="115" t="str">
        <f>IF(E20&lt;&gt;"", IF(RANK(E20, E$5:E$62)+COUNTIF(E$5:E20,E20)-1&lt;=(F$65-D$63),RANK(E20, E$5:E$62)+COUNTIF(E$5:E20,E20)-1, ""), "")</f>
        <v/>
      </c>
      <c r="G20" s="117" t="str">
        <f t="shared" si="7"/>
        <v/>
      </c>
      <c r="H20" s="77"/>
      <c r="I20" s="114">
        <f t="shared" si="142"/>
        <v>0</v>
      </c>
      <c r="J20" s="115" t="str">
        <f t="shared" si="8"/>
        <v/>
      </c>
      <c r="K20" s="115" t="str">
        <f t="shared" si="9"/>
        <v/>
      </c>
      <c r="L20" s="115" t="str">
        <f>IF(K20&lt;&gt;"", IF(RANK(K20, K$5:K$62)+COUNTIF(K$5:K20,K20)-1&lt;=(L$65-J$63),RANK(K20, K$5:K$62)+COUNTIF(K$5:K20,K20)-1, ""), "")</f>
        <v/>
      </c>
      <c r="M20" s="117" t="str">
        <f t="shared" si="10"/>
        <v/>
      </c>
      <c r="N20" s="77"/>
      <c r="O20" s="114">
        <f t="shared" si="143"/>
        <v>0</v>
      </c>
      <c r="P20" s="115" t="str">
        <f t="shared" si="11"/>
        <v/>
      </c>
      <c r="Q20" s="115" t="str">
        <f t="shared" si="12"/>
        <v/>
      </c>
      <c r="R20" s="115" t="str">
        <f>IF(Q20&lt;&gt;"", IF(RANK(Q20, Q$5:Q$62)+COUNTIF(Q$5:Q20,Q20)-1&lt;=(R$65-P$63),RANK(Q20, Q$5:Q$62)+COUNTIF(Q$5:Q20,Q20)-1, ""), "")</f>
        <v/>
      </c>
      <c r="S20" s="117" t="str">
        <f t="shared" si="13"/>
        <v/>
      </c>
      <c r="T20" s="77"/>
      <c r="U20" s="114">
        <f t="shared" si="144"/>
        <v>0</v>
      </c>
      <c r="V20" s="115" t="str">
        <f t="shared" si="14"/>
        <v/>
      </c>
      <c r="W20" s="115" t="str">
        <f t="shared" si="15"/>
        <v/>
      </c>
      <c r="X20" s="115" t="str">
        <f>IF(W20&lt;&gt;"", IF(RANK(W20, W$5:W$62)+COUNTIF(W$5:W20,W20)-1&lt;=(X$65-V$63),RANK(W20, W$5:W$62)+COUNTIF(W$5:W20,W20)-1, ""), "")</f>
        <v/>
      </c>
      <c r="Y20" s="117" t="str">
        <f t="shared" si="16"/>
        <v/>
      </c>
      <c r="Z20" s="77"/>
      <c r="AA20" s="114">
        <f t="shared" si="145"/>
        <v>0</v>
      </c>
      <c r="AB20" s="115" t="str">
        <f t="shared" si="17"/>
        <v/>
      </c>
      <c r="AC20" s="115" t="str">
        <f t="shared" si="18"/>
        <v/>
      </c>
      <c r="AD20" s="115" t="str">
        <f>IF(AC20&lt;&gt;"", IF(RANK(AC20, AC$5:AC$62)+COUNTIF(AC$5:AC20,AC20)-1&lt;=(AD$65-AB$63),RANK(AC20, AC$5:AC$62)+COUNTIF(AC$5:AC20,AC20)-1, ""), "")</f>
        <v/>
      </c>
      <c r="AE20" s="117" t="str">
        <f t="shared" si="19"/>
        <v/>
      </c>
      <c r="AF20" s="77"/>
      <c r="AG20" s="114">
        <f t="shared" si="146"/>
        <v>0</v>
      </c>
      <c r="AH20" s="115" t="str">
        <f t="shared" si="20"/>
        <v/>
      </c>
      <c r="AI20" s="115" t="str">
        <f t="shared" si="21"/>
        <v/>
      </c>
      <c r="AJ20" s="115" t="str">
        <f>IF(AI20&lt;&gt;"", IF(RANK(AI20, AI$5:AI$62)+COUNTIF(AI$5:AI20,AI20)-1&lt;=(AJ$65-AH$63),RANK(AI20, AI$5:AI$62)+COUNTIF(AI$5:AI20,AI20)-1, ""), "")</f>
        <v/>
      </c>
      <c r="AK20" s="117" t="str">
        <f t="shared" si="22"/>
        <v/>
      </c>
      <c r="AL20" s="77"/>
      <c r="AM20" s="114">
        <f t="shared" si="147"/>
        <v>0</v>
      </c>
      <c r="AN20" s="115" t="str">
        <f t="shared" si="23"/>
        <v/>
      </c>
      <c r="AO20" s="115" t="str">
        <f t="shared" si="24"/>
        <v/>
      </c>
      <c r="AP20" s="115" t="str">
        <f>IF(AO20&lt;&gt;"", IF(RANK(AO20, AO$5:AO$62)+COUNTIF(AO$5:AO20,AO20)-1&lt;=(AP$65-AN$63),RANK(AO20, AO$5:AO$62)+COUNTIF(AO$5:AO20,AO20)-1, ""), "")</f>
        <v/>
      </c>
      <c r="AQ20" s="117" t="str">
        <f t="shared" si="25"/>
        <v/>
      </c>
      <c r="AR20" s="77"/>
      <c r="AS20" s="114">
        <f t="shared" si="148"/>
        <v>0</v>
      </c>
      <c r="AT20" s="115" t="str">
        <f t="shared" si="26"/>
        <v/>
      </c>
      <c r="AU20" s="115" t="str">
        <f t="shared" si="27"/>
        <v/>
      </c>
      <c r="AV20" s="115" t="str">
        <f>IF(AU20&lt;&gt;"", IF(RANK(AU20, AU$5:AU$62)+COUNTIF(AU$5:AU20,AU20)-1&lt;=(AV$65-AT$63),RANK(AU20, AU$5:AU$62)+COUNTIF(AU$5:AU20,AU20)-1, ""), "")</f>
        <v/>
      </c>
      <c r="AW20" s="117" t="str">
        <f t="shared" si="28"/>
        <v/>
      </c>
      <c r="AX20" s="77"/>
      <c r="AY20" s="114">
        <f t="shared" si="149"/>
        <v>0</v>
      </c>
      <c r="AZ20" s="115" t="str">
        <f t="shared" si="29"/>
        <v/>
      </c>
      <c r="BA20" s="115" t="str">
        <f t="shared" si="30"/>
        <v/>
      </c>
      <c r="BB20" s="115" t="str">
        <f>IF(BA20&lt;&gt;"", IF(RANK(BA20, BA$5:BA$62)+COUNTIF(BA$5:BA20,BA20)-1&lt;=(BB$65-AZ$63),RANK(BA20, BA$5:BA$62)+COUNTIF(BA$5:BA20,BA20)-1, ""), "")</f>
        <v/>
      </c>
      <c r="BC20" s="117" t="str">
        <f t="shared" si="31"/>
        <v/>
      </c>
      <c r="BD20" s="77"/>
      <c r="BE20" s="114">
        <f t="shared" si="150"/>
        <v>0</v>
      </c>
      <c r="BF20" s="115" t="str">
        <f t="shared" si="32"/>
        <v/>
      </c>
      <c r="BG20" s="115" t="str">
        <f t="shared" si="33"/>
        <v/>
      </c>
      <c r="BH20" s="115" t="str">
        <f>IF(BG20&lt;&gt;"", IF(RANK(BG20, BG$5:BG$62)+COUNTIF(BG$5:BG20,BG20)-1&lt;=(BH$65-BF$63),RANK(BG20, BG$5:BG$62)+COUNTIF(BG$5:BG20,BG20)-1, ""), "")</f>
        <v/>
      </c>
      <c r="BI20" s="117" t="str">
        <f t="shared" si="34"/>
        <v/>
      </c>
      <c r="BJ20" s="77"/>
      <c r="BK20" s="114">
        <f t="shared" si="151"/>
        <v>0</v>
      </c>
      <c r="BL20" s="115" t="str">
        <f t="shared" si="35"/>
        <v/>
      </c>
      <c r="BM20" s="115" t="str">
        <f t="shared" si="36"/>
        <v/>
      </c>
      <c r="BN20" s="115" t="str">
        <f>IF(BM20&lt;&gt;"", IF(RANK(BM20, BM$5:BM$62)+COUNTIF(BM$5:BM20,BM20)-1&lt;=(BN$65-BL$63),RANK(BM20, BM$5:BM$62)+COUNTIF(BM$5:BM20,BM20)-1, ""), "")</f>
        <v/>
      </c>
      <c r="BO20" s="117" t="str">
        <f t="shared" si="37"/>
        <v/>
      </c>
      <c r="BP20" s="77"/>
      <c r="BQ20" s="114">
        <f t="shared" si="152"/>
        <v>0</v>
      </c>
      <c r="BR20" s="115" t="str">
        <f t="shared" si="38"/>
        <v/>
      </c>
      <c r="BS20" s="115" t="str">
        <f t="shared" si="39"/>
        <v/>
      </c>
      <c r="BT20" s="115" t="str">
        <f>IF(BS20&lt;&gt;"", IF(RANK(BS20, BS$5:BS$62)+COUNTIF(BS$5:BS20,BS20)-1&lt;=(BT$65-BR$63),RANK(BS20, BS$5:BS$62)+COUNTIF(BS$5:BS20,BS20)-1, ""), "")</f>
        <v/>
      </c>
      <c r="BU20" s="117" t="str">
        <f t="shared" si="40"/>
        <v/>
      </c>
      <c r="BV20" s="77"/>
      <c r="BW20" s="114">
        <f t="shared" si="153"/>
        <v>0</v>
      </c>
      <c r="BX20" s="115" t="str">
        <f t="shared" si="41"/>
        <v/>
      </c>
      <c r="BY20" s="115" t="str">
        <f t="shared" si="42"/>
        <v/>
      </c>
      <c r="BZ20" s="115" t="str">
        <f>IF(BY20&lt;&gt;"", IF(RANK(BY20, BY$5:BY$62)+COUNTIF(BY$5:BY20,BY20)-1&lt;=(BZ$65-BX$63),RANK(BY20, BY$5:BY$62)+COUNTIF(BY$5:BY20,BY20)-1, ""), "")</f>
        <v/>
      </c>
      <c r="CA20" s="117" t="str">
        <f t="shared" si="43"/>
        <v/>
      </c>
      <c r="CB20" s="77"/>
      <c r="CC20" s="114">
        <f t="shared" si="154"/>
        <v>0</v>
      </c>
      <c r="CD20" s="115" t="str">
        <f t="shared" si="44"/>
        <v/>
      </c>
      <c r="CE20" s="115" t="str">
        <f t="shared" si="45"/>
        <v/>
      </c>
      <c r="CF20" s="115" t="str">
        <f>IF(CE20&lt;&gt;"", IF(RANK(CE20, CE$5:CE$62)+COUNTIF(CE$5:CE20,CE20)-1&lt;=(CF$65-CD$63),RANK(CE20, CE$5:CE$62)+COUNTIF(CE$5:CE20,CE20)-1, ""), "")</f>
        <v/>
      </c>
      <c r="CG20" s="117" t="str">
        <f t="shared" si="46"/>
        <v/>
      </c>
      <c r="CH20" s="77"/>
      <c r="CI20" s="114">
        <f t="shared" si="155"/>
        <v>0</v>
      </c>
      <c r="CJ20" s="115" t="str">
        <f t="shared" si="47"/>
        <v/>
      </c>
      <c r="CK20" s="115" t="str">
        <f t="shared" si="48"/>
        <v/>
      </c>
      <c r="CL20" s="115" t="str">
        <f>IF(CK20&lt;&gt;"", IF(RANK(CK20, CK$5:CK$62)+COUNTIF(CK$5:CK20,CK20)-1&lt;=(CL$65-CJ$63),RANK(CK20, CK$5:CK$62)+COUNTIF(CK$5:CK20,CK20)-1, ""), "")</f>
        <v/>
      </c>
      <c r="CM20" s="117" t="str">
        <f t="shared" si="49"/>
        <v/>
      </c>
      <c r="CN20" s="77">
        <v>76</v>
      </c>
      <c r="CO20" s="114">
        <f t="shared" si="156"/>
        <v>1.0521798119920809E-3</v>
      </c>
      <c r="CP20" s="115" t="str">
        <f t="shared" si="50"/>
        <v/>
      </c>
      <c r="CQ20" s="115">
        <f t="shared" si="51"/>
        <v>76</v>
      </c>
      <c r="CR20" s="115" t="str">
        <f>IF(CQ20&lt;&gt;"", IF(RANK(CQ20, CQ$5:CQ$62)+COUNTIF(CQ$5:CQ20,CQ20)-1&lt;=(CR$65-CP$63),RANK(CQ20, CQ$5:CQ$62)+COUNTIF(CQ$5:CQ20,CQ20)-1, ""), "")</f>
        <v/>
      </c>
      <c r="CS20" s="117" t="str">
        <f t="shared" si="52"/>
        <v/>
      </c>
      <c r="CT20" s="77">
        <v>57</v>
      </c>
      <c r="CU20" s="114">
        <f t="shared" si="157"/>
        <v>7.8692326807852664E-4</v>
      </c>
      <c r="CV20" s="115" t="str">
        <f t="shared" si="53"/>
        <v/>
      </c>
      <c r="CW20" s="115">
        <f t="shared" si="54"/>
        <v>57</v>
      </c>
      <c r="CX20" s="115" t="str">
        <f>IF(CW20&lt;&gt;"", IF(RANK(CW20, CW$5:CW$62)+COUNTIF(CW$5:CW20,CW20)-1&lt;=(CX$65-CV$63),RANK(CW20, CW$5:CW$62)+COUNTIF(CW$5:CW20,CW20)-1, ""), "")</f>
        <v/>
      </c>
      <c r="CY20" s="117" t="str">
        <f t="shared" si="55"/>
        <v/>
      </c>
      <c r="CZ20" s="77">
        <v>41</v>
      </c>
      <c r="DA20" s="114">
        <f t="shared" si="158"/>
        <v>5.6011694148827172E-4</v>
      </c>
      <c r="DB20" s="115" t="str">
        <f t="shared" si="56"/>
        <v/>
      </c>
      <c r="DC20" s="115">
        <f t="shared" si="57"/>
        <v>41</v>
      </c>
      <c r="DD20" s="115" t="str">
        <f>IF(DC20&lt;&gt;"", IF(RANK(DC20, DC$5:DC$62)+COUNTIF(DC$5:DC20,DC20)-1&lt;=(DD$65-DB$63),RANK(DC20, DC$5:DC$62)+COUNTIF(DC$5:DC20,DC20)-1, ""), "")</f>
        <v/>
      </c>
      <c r="DE20" s="117" t="str">
        <f t="shared" si="58"/>
        <v/>
      </c>
      <c r="DF20" s="77">
        <v>324</v>
      </c>
      <c r="DG20" s="114">
        <f t="shared" si="159"/>
        <v>5.0564164988997611E-3</v>
      </c>
      <c r="DH20" s="115" t="str">
        <f t="shared" si="59"/>
        <v/>
      </c>
      <c r="DI20" s="115">
        <f t="shared" si="60"/>
        <v>324</v>
      </c>
      <c r="DJ20" s="115" t="str">
        <f>IF(DI20&lt;&gt;"", IF(RANK(DI20, DI$5:DI$62)+COUNTIF(DI$5:DI20,DI20)-1&lt;=(DJ$65-DH$63),RANK(DI20, DI$5:DI$62)+COUNTIF(DI$5:DI20,DI20)-1, ""), "")</f>
        <v/>
      </c>
      <c r="DK20" s="117" t="str">
        <f t="shared" si="61"/>
        <v/>
      </c>
      <c r="DL20" s="77">
        <v>111</v>
      </c>
      <c r="DM20" s="114">
        <f t="shared" si="160"/>
        <v>1.5197984555561641E-3</v>
      </c>
      <c r="DN20" s="115" t="str">
        <f t="shared" si="62"/>
        <v/>
      </c>
      <c r="DO20" s="115">
        <f t="shared" si="63"/>
        <v>111</v>
      </c>
      <c r="DP20" s="115" t="str">
        <f>IF(DO20&lt;&gt;"", IF(RANK(DO20, DO$5:DO$62)+COUNTIF(DO$5:DO20,DO20)-1&lt;=(DP$65-DN$63),RANK(DO20, DO$5:DO$62)+COUNTIF(DO$5:DO20,DO20)-1, ""), "")</f>
        <v/>
      </c>
      <c r="DQ20" s="117" t="str">
        <f t="shared" si="64"/>
        <v/>
      </c>
      <c r="DR20" s="77">
        <v>2918</v>
      </c>
      <c r="DS20" s="114">
        <f t="shared" si="161"/>
        <v>4.4502058868384931E-2</v>
      </c>
      <c r="DT20" s="115" t="str">
        <f t="shared" si="65"/>
        <v/>
      </c>
      <c r="DU20" s="115">
        <f t="shared" si="66"/>
        <v>2918</v>
      </c>
      <c r="DV20" s="115" t="str">
        <f>IF(DU20&lt;&gt;"", IF(RANK(DU20, DU$5:DU$62)+COUNTIF(DU$5:DU20,DU20)-1&lt;=(DV$65-DT$63),RANK(DU20, DU$5:DU$62)+COUNTIF(DU$5:DU20,DU20)-1, ""), "")</f>
        <v/>
      </c>
      <c r="DW20" s="117" t="str">
        <f t="shared" si="67"/>
        <v/>
      </c>
      <c r="DX20" s="77">
        <v>129</v>
      </c>
      <c r="DY20" s="114">
        <f t="shared" si="162"/>
        <v>1.8315018315018315E-3</v>
      </c>
      <c r="DZ20" s="115" t="str">
        <f t="shared" si="68"/>
        <v/>
      </c>
      <c r="EA20" s="115">
        <f t="shared" si="69"/>
        <v>129</v>
      </c>
      <c r="EB20" s="115" t="str">
        <f>IF(EA20&lt;&gt;"", IF(RANK(EA20, EA$5:EA$62)+COUNTIF(EA$5:EA20,EA20)-1&lt;=(EB$65-DZ$63),RANK(EA20, EA$5:EA$62)+COUNTIF(EA$5:EA20,EA20)-1, ""), "")</f>
        <v/>
      </c>
      <c r="EC20" s="117" t="str">
        <f t="shared" si="70"/>
        <v/>
      </c>
      <c r="ED20" s="77">
        <v>167</v>
      </c>
      <c r="EE20" s="114">
        <f t="shared" si="163"/>
        <v>2.7706345914558276E-3</v>
      </c>
      <c r="EF20" s="115" t="str">
        <f t="shared" si="71"/>
        <v/>
      </c>
      <c r="EG20" s="116">
        <f t="shared" si="72"/>
        <v>167</v>
      </c>
      <c r="EH20" s="115" t="str">
        <f>IF(EG20&lt;&gt;"", IF(RANK(EG20, EG$5:EG$62)+COUNTIF(EG$5:EG20,EG20)-1&lt;=(EH$65-EF$63),RANK(EG20, EG$5:EG$62)+COUNTIF(EG$5:EG20,EG20)-1, ""), "")</f>
        <v/>
      </c>
      <c r="EI20" s="117" t="str">
        <f t="shared" si="73"/>
        <v/>
      </c>
      <c r="EJ20" s="77">
        <v>315</v>
      </c>
      <c r="EK20" s="114">
        <f t="shared" si="164"/>
        <v>4.8279561652233884E-3</v>
      </c>
      <c r="EL20" s="115" t="str">
        <f t="shared" si="74"/>
        <v/>
      </c>
      <c r="EM20" s="115">
        <f t="shared" si="75"/>
        <v>315</v>
      </c>
      <c r="EN20" s="115" t="str">
        <f>IF(EM20&lt;&gt;"", IF(RANK(EM20, EM$5:EM$62)+COUNTIF(EM$5:EM20,EM20)-1&lt;=(EN$65-EL$63),RANK(EM20, EM$5:EM$62)+COUNTIF(EM$5:EM20,EM20)-1, ""), "")</f>
        <v/>
      </c>
      <c r="EO20" s="117" t="str">
        <f t="shared" si="76"/>
        <v/>
      </c>
      <c r="EP20" s="77">
        <v>63</v>
      </c>
      <c r="EQ20" s="114">
        <f t="shared" si="165"/>
        <v>9.0965534169831211E-4</v>
      </c>
      <c r="ER20" s="115" t="str">
        <f t="shared" si="77"/>
        <v/>
      </c>
      <c r="ES20" s="115">
        <f t="shared" si="78"/>
        <v>63</v>
      </c>
      <c r="ET20" s="115" t="str">
        <f>IF(ES20&lt;&gt;"", IF(RANK(ES20, ES$5:ES$62)+COUNTIF(ES$5:ES20,ES20)-1&lt;=(ET$65-ER$63),RANK(ES20, ES$5:ES$62)+COUNTIF(ES$5:ES20,ES20)-1, ""), "")</f>
        <v/>
      </c>
      <c r="EU20" s="117" t="str">
        <f t="shared" si="79"/>
        <v/>
      </c>
      <c r="EV20" s="77"/>
      <c r="EW20" s="114">
        <f t="shared" si="166"/>
        <v>0</v>
      </c>
      <c r="EX20" s="115" t="str">
        <f t="shared" si="80"/>
        <v/>
      </c>
      <c r="EY20" s="115" t="str">
        <f t="shared" si="81"/>
        <v/>
      </c>
      <c r="EZ20" s="115" t="str">
        <f>IF(EY20&lt;&gt;"", IF(RANK(EY20, EY$5:EY$62)+COUNTIF(EY$5:EY20,EY20)-1&lt;=(EZ$65-EX$63),RANK(EY20, EY$5:EY$62)+COUNTIF(EY$5:EY20,EY20)-1, ""), "")</f>
        <v/>
      </c>
      <c r="FA20" s="117" t="str">
        <f t="shared" si="82"/>
        <v/>
      </c>
      <c r="FB20" s="77"/>
      <c r="FC20" s="114">
        <f t="shared" si="167"/>
        <v>0</v>
      </c>
      <c r="FD20" s="115" t="str">
        <f t="shared" si="83"/>
        <v/>
      </c>
      <c r="FE20" s="115" t="str">
        <f t="shared" si="84"/>
        <v/>
      </c>
      <c r="FF20" s="115" t="str">
        <f>IF(FE20&lt;&gt;"", IF(RANK(FE20, FE$5:FE$62)+COUNTIF(FE$5:FE20,FE20)-1&lt;=(FF$65-FD$63),RANK(FE20, FE$5:FE$62)+COUNTIF(FE$5:FE20,FE20)-1, ""), "")</f>
        <v/>
      </c>
      <c r="FG20" s="117" t="str">
        <f t="shared" si="85"/>
        <v/>
      </c>
      <c r="FH20" s="77"/>
      <c r="FI20" s="114">
        <f t="shared" si="168"/>
        <v>0</v>
      </c>
      <c r="FJ20" s="115" t="str">
        <f t="shared" si="86"/>
        <v/>
      </c>
      <c r="FK20" s="115" t="str">
        <f t="shared" si="87"/>
        <v/>
      </c>
      <c r="FL20" s="115" t="str">
        <f>IF(FK20&lt;&gt;"", IF(RANK(FK20, FK$5:FK$62)+COUNTIF(FK$5:FK20,FK20)-1&lt;=(FL$65-FJ$63),RANK(FK20, FK$5:FK$62)+COUNTIF(FK$5:FK20,FK20)-1, ""), "")</f>
        <v/>
      </c>
      <c r="FM20" s="117" t="str">
        <f t="shared" si="88"/>
        <v/>
      </c>
      <c r="FN20" s="77"/>
      <c r="FO20" s="114">
        <f t="shared" si="169"/>
        <v>0</v>
      </c>
      <c r="FP20" s="115" t="str">
        <f t="shared" si="89"/>
        <v/>
      </c>
      <c r="FQ20" s="115" t="str">
        <f t="shared" si="90"/>
        <v/>
      </c>
      <c r="FR20" s="115" t="str">
        <f>IF(FQ20&lt;&gt;"", IF(RANK(FQ20, FQ$5:FQ$62)+COUNTIF(FQ$5:FQ20,FQ20)-1&lt;=(FR$65-FP$63),RANK(FQ20, FQ$5:FQ$62)+COUNTIF(FQ$5:FQ20,FQ20)-1, ""), "")</f>
        <v/>
      </c>
      <c r="FS20" s="117" t="str">
        <f t="shared" si="91"/>
        <v/>
      </c>
      <c r="FT20" s="77"/>
      <c r="FU20" s="114">
        <f t="shared" si="170"/>
        <v>0</v>
      </c>
      <c r="FV20" s="115" t="str">
        <f t="shared" si="92"/>
        <v/>
      </c>
      <c r="FW20" s="115" t="str">
        <f t="shared" si="93"/>
        <v/>
      </c>
      <c r="FX20" s="115" t="str">
        <f>IF(FW20&lt;&gt;"", IF(RANK(FW20, FW$5:FW$62)+COUNTIF(FW$5:FW20,FW20)-1&lt;=(FX$65-FV$63),RANK(FW20, FW$5:FW$62)+COUNTIF(FW$5:FW20,FW20)-1, ""), "")</f>
        <v/>
      </c>
      <c r="FY20" s="117" t="str">
        <f t="shared" si="94"/>
        <v/>
      </c>
      <c r="FZ20" s="77"/>
      <c r="GA20" s="114">
        <f t="shared" si="171"/>
        <v>0</v>
      </c>
      <c r="GB20" s="115" t="str">
        <f t="shared" si="95"/>
        <v/>
      </c>
      <c r="GC20" s="115" t="str">
        <f t="shared" si="96"/>
        <v/>
      </c>
      <c r="GD20" s="115" t="str">
        <f>IF(GC20&lt;&gt;"", IF(RANK(GC20, GC$5:GC$62)+COUNTIF(GC$5:GC20,GC20)-1&lt;=(GD$65-GB$63),RANK(GC20, GC$5:GC$62)+COUNTIF(GC$5:GC20,GC20)-1, ""), "")</f>
        <v/>
      </c>
      <c r="GE20" s="117" t="str">
        <f t="shared" si="97"/>
        <v/>
      </c>
      <c r="GF20" s="77"/>
      <c r="GG20" s="114">
        <f t="shared" si="172"/>
        <v>0</v>
      </c>
      <c r="GH20" s="115" t="str">
        <f t="shared" si="98"/>
        <v/>
      </c>
      <c r="GI20" s="115" t="str">
        <f t="shared" si="99"/>
        <v/>
      </c>
      <c r="GJ20" s="115" t="str">
        <f>IF(GI20&lt;&gt;"", IF(RANK(GI20, GI$5:GI$62)+COUNTIF(GI$5:GI20,GI20)-1&lt;=(GJ$65-GH$63),RANK(GI20, GI$5:GI$62)+COUNTIF(GI$5:GI20,GI20)-1, ""), "")</f>
        <v/>
      </c>
      <c r="GK20" s="117" t="str">
        <f t="shared" si="100"/>
        <v/>
      </c>
      <c r="GL20" s="77"/>
      <c r="GM20" s="114">
        <f t="shared" si="173"/>
        <v>0</v>
      </c>
      <c r="GN20" s="115" t="str">
        <f t="shared" si="101"/>
        <v/>
      </c>
      <c r="GO20" s="115" t="str">
        <f t="shared" si="102"/>
        <v/>
      </c>
      <c r="GP20" s="115" t="str">
        <f>IF(GO20&lt;&gt;"", IF(RANK(GO20, GO$5:GO$62)+COUNTIF(GO$5:GO20,GO20)-1&lt;=(GP$65-GN$63),RANK(GO20, GO$5:GO$62)+COUNTIF(GO$5:GO20,GO20)-1, ""), "")</f>
        <v/>
      </c>
      <c r="GQ20" s="117" t="str">
        <f t="shared" si="103"/>
        <v/>
      </c>
      <c r="GR20" s="77"/>
      <c r="GS20" s="114">
        <f t="shared" si="174"/>
        <v>0</v>
      </c>
      <c r="GT20" s="115" t="str">
        <f t="shared" si="104"/>
        <v/>
      </c>
      <c r="GU20" s="115" t="str">
        <f t="shared" si="105"/>
        <v/>
      </c>
      <c r="GV20" s="115" t="str">
        <f>IF(GU20&lt;&gt;"", IF(RANK(GU20, GU$5:GU$62)+COUNTIF(GU$5:GU20,GU20)-1&lt;=(GV$65-GT$63),RANK(GU20, GU$5:GU$62)+COUNTIF(GU$5:GU20,GU20)-1, ""), "")</f>
        <v/>
      </c>
      <c r="GW20" s="117" t="str">
        <f t="shared" si="106"/>
        <v/>
      </c>
      <c r="GX20" s="77"/>
      <c r="GY20" s="114">
        <f t="shared" si="175"/>
        <v>0</v>
      </c>
      <c r="GZ20" s="115" t="str">
        <f t="shared" si="107"/>
        <v/>
      </c>
      <c r="HA20" s="115" t="str">
        <f t="shared" si="108"/>
        <v/>
      </c>
      <c r="HB20" s="115" t="str">
        <f>IF(HA20&lt;&gt;"", IF(RANK(HA20, HA$5:HA$62)+COUNTIF(HA$5:HA20,HA20)-1&lt;=(HB$65-GZ$63),RANK(HA20, HA$5:HA$62)+COUNTIF(HA$5:HA20,HA20)-1, ""), "")</f>
        <v/>
      </c>
      <c r="HC20" s="117" t="str">
        <f t="shared" si="109"/>
        <v/>
      </c>
      <c r="HD20" s="77"/>
      <c r="HE20" s="114">
        <f t="shared" si="176"/>
        <v>0</v>
      </c>
      <c r="HF20" s="115" t="str">
        <f t="shared" si="110"/>
        <v/>
      </c>
      <c r="HG20" s="115" t="str">
        <f t="shared" si="111"/>
        <v/>
      </c>
      <c r="HH20" s="115" t="str">
        <f>IF(HG20&lt;&gt;"", IF(RANK(HG20, HG$5:HG$62)+COUNTIF(HG$5:HG20,HG20)-1&lt;=(HH$65-HF$63),RANK(HG20, HG$5:HG$62)+COUNTIF(HG$5:HG20,HG20)-1, ""), "")</f>
        <v/>
      </c>
      <c r="HI20" s="117" t="str">
        <f t="shared" si="112"/>
        <v/>
      </c>
      <c r="HJ20" s="77"/>
      <c r="HK20" s="114">
        <f t="shared" si="177"/>
        <v>0</v>
      </c>
      <c r="HL20" s="115" t="str">
        <f t="shared" si="113"/>
        <v/>
      </c>
      <c r="HM20" s="115" t="str">
        <f t="shared" si="114"/>
        <v/>
      </c>
      <c r="HN20" s="115" t="str">
        <f>IF(HM20&lt;&gt;"", IF(RANK(HM20, HM$5:HM$62)+COUNTIF(HM$5:HM20,HM20)-1&lt;=(HN$65-HL$63),RANK(HM20, HM$5:HM$62)+COUNTIF(HM$5:HM20,HM20)-1, ""), "")</f>
        <v/>
      </c>
      <c r="HO20" s="117" t="str">
        <f t="shared" si="115"/>
        <v/>
      </c>
      <c r="HP20" s="77"/>
      <c r="HQ20" s="114">
        <f t="shared" si="178"/>
        <v>0</v>
      </c>
      <c r="HR20" s="115" t="str">
        <f t="shared" si="116"/>
        <v/>
      </c>
      <c r="HS20" s="115" t="str">
        <f t="shared" si="117"/>
        <v/>
      </c>
      <c r="HT20" s="115" t="str">
        <f>IF(HS20&lt;&gt;"", IF(RANK(HS20, HS$5:HS$62)+COUNTIF(HS$5:HS20,HS20)-1&lt;=(HT$65-HR$63),RANK(HS20, HS$5:HS$62)+COUNTIF(HS$5:HS20,HS20)-1, ""), "")</f>
        <v/>
      </c>
      <c r="HU20" s="117" t="str">
        <f t="shared" si="118"/>
        <v/>
      </c>
      <c r="HV20" s="77"/>
      <c r="HW20" s="114">
        <f t="shared" si="179"/>
        <v>0</v>
      </c>
      <c r="HX20" s="115" t="str">
        <f t="shared" si="119"/>
        <v/>
      </c>
      <c r="HY20" s="115" t="str">
        <f t="shared" si="120"/>
        <v/>
      </c>
      <c r="HZ20" s="115" t="str">
        <f>IF(HY20&lt;&gt;"", IF(RANK(HY20, HY$5:HY$62)+COUNTIF(HY$5:HY20,HY20)-1&lt;=(HZ$65-HX$63),RANK(HY20, HY$5:HY$62)+COUNTIF(HY$5:HY20,HY20)-1, ""), "")</f>
        <v/>
      </c>
      <c r="IA20" s="117" t="str">
        <f t="shared" si="121"/>
        <v/>
      </c>
      <c r="IB20" s="77"/>
      <c r="IC20" s="114">
        <f t="shared" si="180"/>
        <v>0</v>
      </c>
      <c r="ID20" s="115" t="str">
        <f t="shared" si="122"/>
        <v/>
      </c>
      <c r="IE20" s="115" t="str">
        <f t="shared" si="123"/>
        <v/>
      </c>
      <c r="IF20" s="115" t="str">
        <f>IF(IE20&lt;&gt;"", IF(RANK(IE20, IE$5:IE$62)+COUNTIF(IE$5:IE20,IE20)-1&lt;=(IF$65-ID$63),RANK(IE20, IE$5:IE$62)+COUNTIF(IE$5:IE20,IE20)-1, ""), "")</f>
        <v/>
      </c>
      <c r="IG20" s="117" t="str">
        <f t="shared" si="124"/>
        <v/>
      </c>
      <c r="IH20" s="77"/>
      <c r="II20" s="114">
        <f t="shared" si="181"/>
        <v>0</v>
      </c>
      <c r="IJ20" s="115" t="str">
        <f t="shared" si="125"/>
        <v/>
      </c>
      <c r="IK20" s="115" t="str">
        <f t="shared" si="126"/>
        <v/>
      </c>
      <c r="IL20" s="115" t="str">
        <f>IF(IK20&lt;&gt;"", IF(RANK(IK20, IK$5:IK$62)+COUNTIF(IK$5:IK20,IK20)-1&lt;=(IL$65-IJ$63),RANK(IK20, IK$5:IK$62)+COUNTIF(IK$5:IK20,IK20)-1, ""), "")</f>
        <v/>
      </c>
      <c r="IM20" s="117" t="str">
        <f t="shared" si="127"/>
        <v/>
      </c>
      <c r="IN20" s="104" t="str">
        <f t="shared" si="128"/>
        <v/>
      </c>
      <c r="IO20" s="41">
        <f t="shared" si="129"/>
        <v>4201</v>
      </c>
      <c r="IP20" s="42">
        <v>4601</v>
      </c>
      <c r="IQ20" s="43">
        <f t="shared" si="130"/>
        <v>8802</v>
      </c>
      <c r="IR20" s="43"/>
      <c r="IS20" s="98" t="str">
        <f t="shared" si="131"/>
        <v/>
      </c>
      <c r="IT20" s="77" t="str">
        <f t="shared" si="0"/>
        <v/>
      </c>
      <c r="IU20" s="77" t="str">
        <f t="shared" si="132"/>
        <v/>
      </c>
      <c r="IV20" s="77"/>
      <c r="IW20" s="99" t="str">
        <f t="shared" si="133"/>
        <v/>
      </c>
      <c r="IX20" s="77" t="str">
        <f t="shared" si="134"/>
        <v/>
      </c>
      <c r="IY20" s="98" t="str">
        <f t="shared" si="135"/>
        <v/>
      </c>
      <c r="IZ20" s="98" t="str">
        <f>IF(IY20&lt;&gt;"", IF(RANK(IY20, $IY$5:$IY$62)+COUNTIF(IY$5:IY20,IY20)-1&lt;=(400-$IU$63-$IX$63), RANK(IY20, $IY$5:$IY$62)+COUNTIF(IY$5:IY20,IY20)-1, ""), "")</f>
        <v/>
      </c>
      <c r="JA20" s="82" t="str">
        <f t="shared" si="136"/>
        <v/>
      </c>
      <c r="JB20" s="90" t="str">
        <f t="shared" si="137"/>
        <v/>
      </c>
      <c r="JD20" s="106">
        <f t="shared" si="1"/>
        <v>2.7575640652747558E-4</v>
      </c>
      <c r="JE20" s="56">
        <f t="shared" si="2"/>
        <v>0</v>
      </c>
      <c r="JF20" s="64">
        <f t="shared" si="138"/>
        <v>-2.7575640652747558E-4</v>
      </c>
      <c r="JH20" s="108" t="str">
        <f t="shared" si="3"/>
        <v/>
      </c>
      <c r="JI20" s="56" t="str">
        <f t="shared" si="139"/>
        <v/>
      </c>
      <c r="JJ20" s="56" t="str">
        <f t="shared" si="4"/>
        <v/>
      </c>
      <c r="JK20" s="107" t="str">
        <f t="shared" si="140"/>
        <v/>
      </c>
    </row>
    <row r="21" spans="1:271" ht="15" customHeight="1" x14ac:dyDescent="0.2">
      <c r="A21" s="130" t="s">
        <v>213</v>
      </c>
      <c r="B21" s="118">
        <v>915</v>
      </c>
      <c r="C21" s="119">
        <f t="shared" si="141"/>
        <v>1.3243595310464611E-2</v>
      </c>
      <c r="D21" s="120" t="str">
        <f t="shared" si="5"/>
        <v/>
      </c>
      <c r="E21" s="120">
        <f t="shared" si="6"/>
        <v>915</v>
      </c>
      <c r="F21" s="120" t="str">
        <f>IF(E21&lt;&gt;"", IF(RANK(E21, E$5:E$62)+COUNTIF(E$5:E21,E21)-1&lt;=(F$65-D$63),RANK(E21, E$5:E$62)+COUNTIF(E$5:E21,E21)-1, ""), "")</f>
        <v/>
      </c>
      <c r="G21" s="121" t="str">
        <f t="shared" si="7"/>
        <v/>
      </c>
      <c r="H21" s="118">
        <v>3770</v>
      </c>
      <c r="I21" s="119">
        <f t="shared" si="142"/>
        <v>6.1543986809670728E-2</v>
      </c>
      <c r="J21" s="120" t="str">
        <f t="shared" si="8"/>
        <v/>
      </c>
      <c r="K21" s="120">
        <f t="shared" si="9"/>
        <v>3770</v>
      </c>
      <c r="L21" s="120" t="str">
        <f>IF(K21&lt;&gt;"", IF(RANK(K21, K$5:K$62)+COUNTIF(K$5:K21,K21)-1&lt;=(L$65-J$63),RANK(K21, K$5:K$62)+COUNTIF(K$5:K21,K21)-1, ""), "")</f>
        <v/>
      </c>
      <c r="M21" s="121" t="str">
        <f t="shared" si="10"/>
        <v/>
      </c>
      <c r="N21" s="118">
        <v>1188</v>
      </c>
      <c r="O21" s="119">
        <f t="shared" si="143"/>
        <v>2.0366878107320418E-2</v>
      </c>
      <c r="P21" s="120" t="str">
        <f t="shared" si="11"/>
        <v/>
      </c>
      <c r="Q21" s="120">
        <f t="shared" si="12"/>
        <v>1188</v>
      </c>
      <c r="R21" s="120" t="str">
        <f>IF(Q21&lt;&gt;"", IF(RANK(Q21, Q$5:Q$62)+COUNTIF(Q$5:Q21,Q21)-1&lt;=(R$65-P$63),RANK(Q21, Q$5:Q$62)+COUNTIF(Q$5:Q21,Q21)-1, ""), "")</f>
        <v/>
      </c>
      <c r="S21" s="121" t="str">
        <f t="shared" si="13"/>
        <v/>
      </c>
      <c r="T21" s="118">
        <v>9819</v>
      </c>
      <c r="U21" s="119">
        <f t="shared" si="144"/>
        <v>0.17188922344373644</v>
      </c>
      <c r="V21" s="120" t="str">
        <f t="shared" si="14"/>
        <v/>
      </c>
      <c r="W21" s="120">
        <f t="shared" si="15"/>
        <v>9819</v>
      </c>
      <c r="X21" s="120" t="str">
        <f>IF(W21&lt;&gt;"", IF(RANK(W21, W$5:W$62)+COUNTIF(W$5:W21,W21)-1&lt;=(X$65-V$63),RANK(W21, W$5:W$62)+COUNTIF(W$5:W21,W21)-1, ""), "")</f>
        <v/>
      </c>
      <c r="Y21" s="121" t="str">
        <f t="shared" si="16"/>
        <v/>
      </c>
      <c r="Z21" s="118">
        <v>12423</v>
      </c>
      <c r="AA21" s="119">
        <f t="shared" si="145"/>
        <v>0.22432286023835318</v>
      </c>
      <c r="AB21" s="120" t="str">
        <f t="shared" si="17"/>
        <v/>
      </c>
      <c r="AC21" s="120">
        <f t="shared" si="18"/>
        <v>12423</v>
      </c>
      <c r="AD21" s="120" t="str">
        <f>IF(AC21&lt;&gt;"", IF(RANK(AC21, AC$5:AC$62)+COUNTIF(AC$5:AC21,AC21)-1&lt;=(AD$65-AB$63),RANK(AC21, AC$5:AC$62)+COUNTIF(AC$5:AC21,AC21)-1, ""), "")</f>
        <v/>
      </c>
      <c r="AE21" s="121" t="str">
        <f t="shared" si="19"/>
        <v/>
      </c>
      <c r="AF21" s="118">
        <v>2368</v>
      </c>
      <c r="AG21" s="119">
        <f t="shared" si="146"/>
        <v>3.1999135158509232E-2</v>
      </c>
      <c r="AH21" s="120" t="str">
        <f t="shared" si="20"/>
        <v/>
      </c>
      <c r="AI21" s="120">
        <f t="shared" si="21"/>
        <v>2368</v>
      </c>
      <c r="AJ21" s="120" t="str">
        <f>IF(AI21&lt;&gt;"", IF(RANK(AI21, AI$5:AI$62)+COUNTIF(AI$5:AI21,AI21)-1&lt;=(AJ$65-AH$63),RANK(AI21, AI$5:AI$62)+COUNTIF(AI$5:AI21,AI21)-1, ""), "")</f>
        <v/>
      </c>
      <c r="AK21" s="121" t="str">
        <f t="shared" si="22"/>
        <v/>
      </c>
      <c r="AL21" s="118">
        <v>4223</v>
      </c>
      <c r="AM21" s="119">
        <f t="shared" si="147"/>
        <v>6.6455795801466655E-2</v>
      </c>
      <c r="AN21" s="120" t="str">
        <f t="shared" si="23"/>
        <v/>
      </c>
      <c r="AO21" s="120">
        <f t="shared" si="24"/>
        <v>4223</v>
      </c>
      <c r="AP21" s="120" t="str">
        <f>IF(AO21&lt;&gt;"", IF(RANK(AO21, AO$5:AO$62)+COUNTIF(AO$5:AO21,AO21)-1&lt;=(AP$65-AN$63),RANK(AO21, AO$5:AO$62)+COUNTIF(AO$5:AO21,AO21)-1, ""), "")</f>
        <v/>
      </c>
      <c r="AQ21" s="121" t="str">
        <f t="shared" si="25"/>
        <v/>
      </c>
      <c r="AR21" s="118">
        <v>1513</v>
      </c>
      <c r="AS21" s="119">
        <f t="shared" si="148"/>
        <v>1.9492147743523015E-2</v>
      </c>
      <c r="AT21" s="120" t="str">
        <f t="shared" si="26"/>
        <v/>
      </c>
      <c r="AU21" s="120">
        <f t="shared" si="27"/>
        <v>1513</v>
      </c>
      <c r="AV21" s="120" t="str">
        <f>IF(AU21&lt;&gt;"", IF(RANK(AU21, AU$5:AU$62)+COUNTIF(AU$5:AU21,AU21)-1&lt;=(AV$65-AT$63),RANK(AU21, AU$5:AU$62)+COUNTIF(AU$5:AU21,AU21)-1, ""), "")</f>
        <v/>
      </c>
      <c r="AW21" s="121" t="str">
        <f t="shared" si="28"/>
        <v/>
      </c>
      <c r="AX21" s="118">
        <v>2104</v>
      </c>
      <c r="AY21" s="119">
        <f t="shared" si="149"/>
        <v>2.8904275195076382E-2</v>
      </c>
      <c r="AZ21" s="120" t="str">
        <f t="shared" si="29"/>
        <v/>
      </c>
      <c r="BA21" s="120">
        <f t="shared" si="30"/>
        <v>2104</v>
      </c>
      <c r="BB21" s="120" t="str">
        <f>IF(BA21&lt;&gt;"", IF(RANK(BA21, BA$5:BA$62)+COUNTIF(BA$5:BA21,BA21)-1&lt;=(BB$65-AZ$63),RANK(BA21, BA$5:BA$62)+COUNTIF(BA$5:BA21,BA21)-1, ""), "")</f>
        <v/>
      </c>
      <c r="BC21" s="121" t="str">
        <f t="shared" si="31"/>
        <v/>
      </c>
      <c r="BD21" s="118">
        <v>1124</v>
      </c>
      <c r="BE21" s="119">
        <f t="shared" si="150"/>
        <v>1.597453170745573E-2</v>
      </c>
      <c r="BF21" s="120" t="str">
        <f t="shared" si="32"/>
        <v/>
      </c>
      <c r="BG21" s="120">
        <f t="shared" si="33"/>
        <v>1124</v>
      </c>
      <c r="BH21" s="120" t="str">
        <f>IF(BG21&lt;&gt;"", IF(RANK(BG21, BG$5:BG$62)+COUNTIF(BG$5:BG21,BG21)-1&lt;=(BH$65-BF$63),RANK(BG21, BG$5:BG$62)+COUNTIF(BG$5:BG21,BG21)-1, ""), "")</f>
        <v/>
      </c>
      <c r="BI21" s="121" t="str">
        <f t="shared" si="34"/>
        <v/>
      </c>
      <c r="BJ21" s="118">
        <v>2227</v>
      </c>
      <c r="BK21" s="119">
        <f t="shared" si="151"/>
        <v>3.1225462703309028E-2</v>
      </c>
      <c r="BL21" s="120" t="str">
        <f t="shared" si="35"/>
        <v/>
      </c>
      <c r="BM21" s="120">
        <f t="shared" si="36"/>
        <v>2227</v>
      </c>
      <c r="BN21" s="120" t="str">
        <f>IF(BM21&lt;&gt;"", IF(RANK(BM21, BM$5:BM$62)+COUNTIF(BM$5:BM21,BM21)-1&lt;=(BN$65-BL$63),RANK(BM21, BM$5:BM$62)+COUNTIF(BM$5:BM21,BM21)-1, ""), "")</f>
        <v/>
      </c>
      <c r="BO21" s="121" t="str">
        <f t="shared" si="37"/>
        <v/>
      </c>
      <c r="BP21" s="118">
        <v>1749</v>
      </c>
      <c r="BQ21" s="119">
        <f t="shared" si="152"/>
        <v>2.4362385257204942E-2</v>
      </c>
      <c r="BR21" s="120" t="str">
        <f t="shared" si="38"/>
        <v/>
      </c>
      <c r="BS21" s="120">
        <f t="shared" si="39"/>
        <v>1749</v>
      </c>
      <c r="BT21" s="120" t="str">
        <f>IF(BS21&lt;&gt;"", IF(RANK(BS21, BS$5:BS$62)+COUNTIF(BS$5:BS21,BS21)-1&lt;=(BT$65-BR$63),RANK(BS21, BS$5:BS$62)+COUNTIF(BS$5:BS21,BS21)-1, ""), "")</f>
        <v/>
      </c>
      <c r="BU21" s="121" t="str">
        <f t="shared" si="40"/>
        <v/>
      </c>
      <c r="BV21" s="118">
        <v>1064</v>
      </c>
      <c r="BW21" s="119">
        <f t="shared" si="153"/>
        <v>1.5401317217919954E-2</v>
      </c>
      <c r="BX21" s="120" t="str">
        <f t="shared" si="41"/>
        <v/>
      </c>
      <c r="BY21" s="120">
        <f t="shared" si="42"/>
        <v>1064</v>
      </c>
      <c r="BZ21" s="120" t="str">
        <f>IF(BY21&lt;&gt;"", IF(RANK(BY21, BY$5:BY$62)+COUNTIF(BY$5:BY21,BY21)-1&lt;=(BZ$65-BX$63),RANK(BY21, BY$5:BY$62)+COUNTIF(BY$5:BY21,BY21)-1, ""), "")</f>
        <v/>
      </c>
      <c r="CA21" s="121" t="str">
        <f t="shared" si="43"/>
        <v/>
      </c>
      <c r="CB21" s="118">
        <v>985</v>
      </c>
      <c r="CC21" s="119">
        <f t="shared" si="154"/>
        <v>1.3607603680269665E-2</v>
      </c>
      <c r="CD21" s="120" t="str">
        <f t="shared" si="44"/>
        <v/>
      </c>
      <c r="CE21" s="120">
        <f t="shared" si="45"/>
        <v>985</v>
      </c>
      <c r="CF21" s="120" t="str">
        <f>IF(CE21&lt;&gt;"", IF(RANK(CE21, CE$5:CE$62)+COUNTIF(CE$5:CE21,CE21)-1&lt;=(CF$65-CD$63),RANK(CE21, CE$5:CE$62)+COUNTIF(CE$5:CE21,CE21)-1, ""), "")</f>
        <v/>
      </c>
      <c r="CG21" s="121" t="str">
        <f t="shared" si="46"/>
        <v/>
      </c>
      <c r="CH21" s="118">
        <v>878</v>
      </c>
      <c r="CI21" s="119">
        <f t="shared" si="155"/>
        <v>1.3143712574850299E-2</v>
      </c>
      <c r="CJ21" s="120" t="str">
        <f t="shared" si="47"/>
        <v/>
      </c>
      <c r="CK21" s="120">
        <f t="shared" si="48"/>
        <v>878</v>
      </c>
      <c r="CL21" s="120" t="str">
        <f>IF(CK21&lt;&gt;"", IF(RANK(CK21, CK$5:CK$62)+COUNTIF(CK$5:CK21,CK21)-1&lt;=(CL$65-CJ$63),RANK(CK21, CK$5:CK$62)+COUNTIF(CK$5:CK21,CK21)-1, ""), "")</f>
        <v/>
      </c>
      <c r="CM21" s="121" t="str">
        <f t="shared" si="49"/>
        <v/>
      </c>
      <c r="CN21" s="118">
        <v>692</v>
      </c>
      <c r="CO21" s="119">
        <f t="shared" si="156"/>
        <v>9.5803740776121051E-3</v>
      </c>
      <c r="CP21" s="120" t="str">
        <f t="shared" si="50"/>
        <v/>
      </c>
      <c r="CQ21" s="120">
        <f t="shared" si="51"/>
        <v>692</v>
      </c>
      <c r="CR21" s="120" t="str">
        <f>IF(CQ21&lt;&gt;"", IF(RANK(CQ21, CQ$5:CQ$62)+COUNTIF(CQ$5:CQ21,CQ21)-1&lt;=(CR$65-CP$63),RANK(CQ21, CQ$5:CQ$62)+COUNTIF(CQ$5:CQ21,CQ21)-1, ""), "")</f>
        <v/>
      </c>
      <c r="CS21" s="121" t="str">
        <f t="shared" si="52"/>
        <v/>
      </c>
      <c r="CT21" s="118">
        <v>1403</v>
      </c>
      <c r="CU21" s="119">
        <f t="shared" si="157"/>
        <v>1.9369356931827595E-2</v>
      </c>
      <c r="CV21" s="120" t="str">
        <f t="shared" si="53"/>
        <v/>
      </c>
      <c r="CW21" s="120">
        <f t="shared" si="54"/>
        <v>1403</v>
      </c>
      <c r="CX21" s="120" t="str">
        <f>IF(CW21&lt;&gt;"", IF(RANK(CW21, CW$5:CW$62)+COUNTIF(CW$5:CW21,CW21)-1&lt;=(CX$65-CV$63),RANK(CW21, CW$5:CW$62)+COUNTIF(CW$5:CW21,CW21)-1, ""), "")</f>
        <v/>
      </c>
      <c r="CY21" s="121" t="str">
        <f t="shared" si="55"/>
        <v/>
      </c>
      <c r="CZ21" s="118">
        <v>861</v>
      </c>
      <c r="DA21" s="119">
        <f t="shared" si="158"/>
        <v>1.1762455771253707E-2</v>
      </c>
      <c r="DB21" s="120" t="str">
        <f t="shared" si="56"/>
        <v/>
      </c>
      <c r="DC21" s="120">
        <f t="shared" si="57"/>
        <v>861</v>
      </c>
      <c r="DD21" s="120" t="str">
        <f>IF(DC21&lt;&gt;"", IF(RANK(DC21, DC$5:DC$62)+COUNTIF(DC$5:DC21,DC21)-1&lt;=(DD$65-DB$63),RANK(DC21, DC$5:DC$62)+COUNTIF(DC$5:DC21,DC21)-1, ""), "")</f>
        <v/>
      </c>
      <c r="DE21" s="121" t="str">
        <f t="shared" si="58"/>
        <v/>
      </c>
      <c r="DF21" s="118">
        <v>1237</v>
      </c>
      <c r="DG21" s="119">
        <f t="shared" si="159"/>
        <v>1.9304898793638902E-2</v>
      </c>
      <c r="DH21" s="120" t="str">
        <f t="shared" si="59"/>
        <v/>
      </c>
      <c r="DI21" s="120">
        <f t="shared" si="60"/>
        <v>1237</v>
      </c>
      <c r="DJ21" s="120" t="str">
        <f>IF(DI21&lt;&gt;"", IF(RANK(DI21, DI$5:DI$62)+COUNTIF(DI$5:DI21,DI21)-1&lt;=(DJ$65-DH$63),RANK(DI21, DI$5:DI$62)+COUNTIF(DI$5:DI21,DI21)-1, ""), "")</f>
        <v/>
      </c>
      <c r="DK21" s="121" t="str">
        <f t="shared" si="61"/>
        <v/>
      </c>
      <c r="DL21" s="118">
        <v>483</v>
      </c>
      <c r="DM21" s="119">
        <f t="shared" si="160"/>
        <v>6.6131770633660117E-3</v>
      </c>
      <c r="DN21" s="120" t="str">
        <f t="shared" si="62"/>
        <v/>
      </c>
      <c r="DO21" s="120">
        <f t="shared" si="63"/>
        <v>483</v>
      </c>
      <c r="DP21" s="120" t="str">
        <f>IF(DO21&lt;&gt;"", IF(RANK(DO21, DO$5:DO$62)+COUNTIF(DO$5:DO21,DO21)-1&lt;=(DP$65-DN$63),RANK(DO21, DO$5:DO$62)+COUNTIF(DO$5:DO21,DO21)-1, ""), "")</f>
        <v/>
      </c>
      <c r="DQ21" s="121" t="str">
        <f t="shared" si="64"/>
        <v/>
      </c>
      <c r="DR21" s="118">
        <v>423</v>
      </c>
      <c r="DS21" s="119">
        <f t="shared" si="161"/>
        <v>6.4511209394540183E-3</v>
      </c>
      <c r="DT21" s="120" t="str">
        <f t="shared" si="65"/>
        <v/>
      </c>
      <c r="DU21" s="120">
        <f t="shared" si="66"/>
        <v>423</v>
      </c>
      <c r="DV21" s="120" t="str">
        <f>IF(DU21&lt;&gt;"", IF(RANK(DU21, DU$5:DU$62)+COUNTIF(DU$5:DU21,DU21)-1&lt;=(DV$65-DT$63),RANK(DU21, DU$5:DU$62)+COUNTIF(DU$5:DU21,DU21)-1, ""), "")</f>
        <v/>
      </c>
      <c r="DW21" s="121" t="str">
        <f t="shared" si="67"/>
        <v/>
      </c>
      <c r="DX21" s="118">
        <v>623</v>
      </c>
      <c r="DY21" s="119">
        <f t="shared" si="162"/>
        <v>8.8451600079507055E-3</v>
      </c>
      <c r="DZ21" s="120" t="str">
        <f t="shared" si="68"/>
        <v/>
      </c>
      <c r="EA21" s="120">
        <f t="shared" si="69"/>
        <v>623</v>
      </c>
      <c r="EB21" s="120" t="str">
        <f>IF(EA21&lt;&gt;"", IF(RANK(EA21, EA$5:EA$62)+COUNTIF(EA$5:EA21,EA21)-1&lt;=(EB$65-DZ$63),RANK(EA21, EA$5:EA$62)+COUNTIF(EA$5:EA21,EA21)-1, ""), "")</f>
        <v/>
      </c>
      <c r="EC21" s="121" t="str">
        <f t="shared" si="70"/>
        <v/>
      </c>
      <c r="ED21" s="118">
        <v>468</v>
      </c>
      <c r="EE21" s="119">
        <f t="shared" si="163"/>
        <v>7.7644131065947742E-3</v>
      </c>
      <c r="EF21" s="120" t="str">
        <f t="shared" si="71"/>
        <v/>
      </c>
      <c r="EG21" s="122">
        <f t="shared" si="72"/>
        <v>468</v>
      </c>
      <c r="EH21" s="120" t="str">
        <f>IF(EG21&lt;&gt;"", IF(RANK(EG21, EG$5:EG$62)+COUNTIF(EG$5:EG21,EG21)-1&lt;=(EH$65-EF$63),RANK(EG21, EG$5:EG$62)+COUNTIF(EG$5:EG21,EG21)-1, ""), "")</f>
        <v/>
      </c>
      <c r="EI21" s="121" t="str">
        <f t="shared" si="73"/>
        <v/>
      </c>
      <c r="EJ21" s="118">
        <v>208</v>
      </c>
      <c r="EK21" s="119">
        <f t="shared" si="164"/>
        <v>3.187983753544333E-3</v>
      </c>
      <c r="EL21" s="120" t="str">
        <f t="shared" si="74"/>
        <v/>
      </c>
      <c r="EM21" s="120">
        <f t="shared" si="75"/>
        <v>208</v>
      </c>
      <c r="EN21" s="120" t="str">
        <f>IF(EM21&lt;&gt;"", IF(RANK(EM21, EM$5:EM$62)+COUNTIF(EM$5:EM21,EM21)-1&lt;=(EN$65-EL$63),RANK(EM21, EM$5:EM$62)+COUNTIF(EM$5:EM21,EM21)-1, ""), "")</f>
        <v/>
      </c>
      <c r="EO21" s="121" t="str">
        <f t="shared" si="76"/>
        <v/>
      </c>
      <c r="EP21" s="118">
        <v>179</v>
      </c>
      <c r="EQ21" s="119">
        <f t="shared" si="165"/>
        <v>2.5845762883174262E-3</v>
      </c>
      <c r="ER21" s="120" t="str">
        <f t="shared" si="77"/>
        <v/>
      </c>
      <c r="ES21" s="120">
        <f t="shared" si="78"/>
        <v>179</v>
      </c>
      <c r="ET21" s="120" t="str">
        <f>IF(ES21&lt;&gt;"", IF(RANK(ES21, ES$5:ES$62)+COUNTIF(ES$5:ES21,ES21)-1&lt;=(ET$65-ER$63),RANK(ES21, ES$5:ES$62)+COUNTIF(ES$5:ES21,ES21)-1, ""), "")</f>
        <v/>
      </c>
      <c r="EU21" s="121" t="str">
        <f t="shared" si="79"/>
        <v/>
      </c>
      <c r="EV21" s="118">
        <v>1119</v>
      </c>
      <c r="EW21" s="119">
        <f t="shared" si="166"/>
        <v>1.7991799983921537E-2</v>
      </c>
      <c r="EX21" s="120" t="str">
        <f t="shared" si="80"/>
        <v/>
      </c>
      <c r="EY21" s="120">
        <f t="shared" si="81"/>
        <v>1119</v>
      </c>
      <c r="EZ21" s="120" t="str">
        <f>IF(EY21&lt;&gt;"", IF(RANK(EY21, EY$5:EY$62)+COUNTIF(EY$5:EY21,EY21)-1&lt;=(EZ$65-EX$63),RANK(EY21, EY$5:EY$62)+COUNTIF(EY$5:EY21,EY21)-1, ""), "")</f>
        <v/>
      </c>
      <c r="FA21" s="121" t="str">
        <f t="shared" si="82"/>
        <v/>
      </c>
      <c r="FB21" s="118">
        <v>2054</v>
      </c>
      <c r="FC21" s="119">
        <f t="shared" si="167"/>
        <v>3.4130373373656139E-2</v>
      </c>
      <c r="FD21" s="120" t="str">
        <f t="shared" si="83"/>
        <v/>
      </c>
      <c r="FE21" s="120">
        <f t="shared" si="84"/>
        <v>2054</v>
      </c>
      <c r="FF21" s="120" t="str">
        <f>IF(FE21&lt;&gt;"", IF(RANK(FE21, FE$5:FE$62)+COUNTIF(FE$5:FE21,FE21)-1&lt;=(FF$65-FD$63),RANK(FE21, FE$5:FE$62)+COUNTIF(FE$5:FE21,FE21)-1, ""), "")</f>
        <v/>
      </c>
      <c r="FG21" s="121" t="str">
        <f t="shared" si="85"/>
        <v/>
      </c>
      <c r="FH21" s="118">
        <v>1841</v>
      </c>
      <c r="FI21" s="119">
        <f t="shared" si="168"/>
        <v>2.7484585641132826E-2</v>
      </c>
      <c r="FJ21" s="120" t="str">
        <f t="shared" si="86"/>
        <v/>
      </c>
      <c r="FK21" s="120">
        <f t="shared" si="87"/>
        <v>1841</v>
      </c>
      <c r="FL21" s="120" t="str">
        <f>IF(FK21&lt;&gt;"", IF(RANK(FK21, FK$5:FK$62)+COUNTIF(FK$5:FK21,FK21)-1&lt;=(FL$65-FJ$63),RANK(FK21, FK$5:FK$62)+COUNTIF(FK$5:FK21,FK21)-1, ""), "")</f>
        <v/>
      </c>
      <c r="FM21" s="121" t="str">
        <f t="shared" si="88"/>
        <v/>
      </c>
      <c r="FN21" s="118">
        <v>412</v>
      </c>
      <c r="FO21" s="119">
        <f t="shared" si="169"/>
        <v>6.2537947783849425E-3</v>
      </c>
      <c r="FP21" s="120" t="str">
        <f t="shared" si="89"/>
        <v/>
      </c>
      <c r="FQ21" s="120">
        <f t="shared" si="90"/>
        <v>412</v>
      </c>
      <c r="FR21" s="120" t="str">
        <f>IF(FQ21&lt;&gt;"", IF(RANK(FQ21, FQ$5:FQ$62)+COUNTIF(FQ$5:FQ21,FQ21)-1&lt;=(FR$65-FP$63),RANK(FQ21, FQ$5:FQ$62)+COUNTIF(FQ$5:FQ21,FQ21)-1, ""), "")</f>
        <v/>
      </c>
      <c r="FS21" s="121" t="str">
        <f t="shared" si="91"/>
        <v/>
      </c>
      <c r="FT21" s="118">
        <v>699</v>
      </c>
      <c r="FU21" s="119">
        <f t="shared" si="170"/>
        <v>1.2251765901880707E-2</v>
      </c>
      <c r="FV21" s="120" t="str">
        <f t="shared" si="92"/>
        <v/>
      </c>
      <c r="FW21" s="120">
        <f t="shared" si="93"/>
        <v>699</v>
      </c>
      <c r="FX21" s="120" t="str">
        <f>IF(FW21&lt;&gt;"", IF(RANK(FW21, FW$5:FW$62)+COUNTIF(FW$5:FW21,FW21)-1&lt;=(FX$65-FV$63),RANK(FW21, FW$5:FW$62)+COUNTIF(FW$5:FW21,FW21)-1, ""), "")</f>
        <v/>
      </c>
      <c r="FY21" s="121" t="str">
        <f t="shared" si="94"/>
        <v/>
      </c>
      <c r="FZ21" s="118">
        <v>272</v>
      </c>
      <c r="GA21" s="119">
        <f t="shared" si="171"/>
        <v>4.7489349814931209E-3</v>
      </c>
      <c r="GB21" s="120" t="str">
        <f t="shared" si="95"/>
        <v/>
      </c>
      <c r="GC21" s="120">
        <f t="shared" si="96"/>
        <v>272</v>
      </c>
      <c r="GD21" s="120" t="str">
        <f>IF(GC21&lt;&gt;"", IF(RANK(GC21, GC$5:GC$62)+COUNTIF(GC$5:GC21,GC21)-1&lt;=(GD$65-GB$63),RANK(GC21, GC$5:GC$62)+COUNTIF(GC$5:GC21,GC21)-1, ""), "")</f>
        <v/>
      </c>
      <c r="GE21" s="121" t="str">
        <f t="shared" si="97"/>
        <v/>
      </c>
      <c r="GF21" s="118">
        <v>147</v>
      </c>
      <c r="GG21" s="119">
        <f t="shared" si="172"/>
        <v>2.398472809150092E-3</v>
      </c>
      <c r="GH21" s="120" t="str">
        <f t="shared" si="98"/>
        <v/>
      </c>
      <c r="GI21" s="120">
        <f t="shared" si="99"/>
        <v>147</v>
      </c>
      <c r="GJ21" s="120" t="str">
        <f>IF(GI21&lt;&gt;"", IF(RANK(GI21, GI$5:GI$62)+COUNTIF(GI$5:GI21,GI21)-1&lt;=(GJ$65-GH$63),RANK(GI21, GI$5:GI$62)+COUNTIF(GI$5:GI21,GI21)-1, ""), "")</f>
        <v/>
      </c>
      <c r="GK21" s="121" t="str">
        <f t="shared" si="100"/>
        <v/>
      </c>
      <c r="GL21" s="118">
        <v>88</v>
      </c>
      <c r="GM21" s="119">
        <f t="shared" si="173"/>
        <v>1.4608961269651543E-3</v>
      </c>
      <c r="GN21" s="120" t="str">
        <f t="shared" si="101"/>
        <v/>
      </c>
      <c r="GO21" s="120">
        <f t="shared" si="102"/>
        <v>88</v>
      </c>
      <c r="GP21" s="120" t="str">
        <f>IF(GO21&lt;&gt;"", IF(RANK(GO21, GO$5:GO$62)+COUNTIF(GO$5:GO21,GO21)-1&lt;=(GP$65-GN$63),RANK(GO21, GO$5:GO$62)+COUNTIF(GO$5:GO21,GO21)-1, ""), "")</f>
        <v/>
      </c>
      <c r="GQ21" s="121" t="str">
        <f t="shared" si="103"/>
        <v/>
      </c>
      <c r="GR21" s="118">
        <v>735</v>
      </c>
      <c r="GS21" s="119">
        <f t="shared" si="174"/>
        <v>1.4530286256523802E-2</v>
      </c>
      <c r="GT21" s="120" t="str">
        <f t="shared" si="104"/>
        <v/>
      </c>
      <c r="GU21" s="120">
        <f t="shared" si="105"/>
        <v>735</v>
      </c>
      <c r="GV21" s="120" t="str">
        <f>IF(GU21&lt;&gt;"", IF(RANK(GU21, GU$5:GU$62)+COUNTIF(GU$5:GU21,GU21)-1&lt;=(GV$65-GT$63),RANK(GU21, GU$5:GU$62)+COUNTIF(GU$5:GU21,GU21)-1, ""), "")</f>
        <v/>
      </c>
      <c r="GW21" s="121" t="str">
        <f t="shared" si="106"/>
        <v/>
      </c>
      <c r="GX21" s="118">
        <v>473</v>
      </c>
      <c r="GY21" s="119">
        <f t="shared" si="175"/>
        <v>7.620674099374879E-3</v>
      </c>
      <c r="GZ21" s="120" t="str">
        <f t="shared" si="107"/>
        <v/>
      </c>
      <c r="HA21" s="120">
        <f t="shared" si="108"/>
        <v>473</v>
      </c>
      <c r="HB21" s="120" t="str">
        <f>IF(HA21&lt;&gt;"", IF(RANK(HA21, HA$5:HA$62)+COUNTIF(HA$5:HA21,HA21)-1&lt;=(HB$65-GZ$63),RANK(HA21, HA$5:HA$62)+COUNTIF(HA$5:HA21,HA21)-1, ""), "")</f>
        <v/>
      </c>
      <c r="HC21" s="121" t="str">
        <f t="shared" si="109"/>
        <v/>
      </c>
      <c r="HD21" s="118">
        <v>158</v>
      </c>
      <c r="HE21" s="119">
        <f t="shared" si="176"/>
        <v>3.0212635765641733E-3</v>
      </c>
      <c r="HF21" s="120" t="str">
        <f t="shared" si="110"/>
        <v/>
      </c>
      <c r="HG21" s="120">
        <f t="shared" si="111"/>
        <v>158</v>
      </c>
      <c r="HH21" s="120" t="str">
        <f>IF(HG21&lt;&gt;"", IF(RANK(HG21, HG$5:HG$62)+COUNTIF(HG$5:HG21,HG21)-1&lt;=(HH$65-HF$63),RANK(HG21, HG$5:HG$62)+COUNTIF(HG$5:HG21,HG21)-1, ""), "")</f>
        <v/>
      </c>
      <c r="HI21" s="121" t="str">
        <f t="shared" si="112"/>
        <v/>
      </c>
      <c r="HJ21" s="118">
        <v>781</v>
      </c>
      <c r="HK21" s="119">
        <f t="shared" si="177"/>
        <v>1.0710367526055952E-2</v>
      </c>
      <c r="HL21" s="120" t="str">
        <f t="shared" si="113"/>
        <v/>
      </c>
      <c r="HM21" s="120">
        <f t="shared" si="114"/>
        <v>781</v>
      </c>
      <c r="HN21" s="120" t="str">
        <f>IF(HM21&lt;&gt;"", IF(RANK(HM21, HM$5:HM$62)+COUNTIF(HM$5:HM21,HM21)-1&lt;=(HN$65-HL$63),RANK(HM21, HM$5:HM$62)+COUNTIF(HM$5:HM21,HM21)-1, ""), "")</f>
        <v/>
      </c>
      <c r="HO21" s="121" t="str">
        <f t="shared" si="115"/>
        <v/>
      </c>
      <c r="HP21" s="118">
        <v>1064</v>
      </c>
      <c r="HQ21" s="119">
        <f t="shared" si="178"/>
        <v>1.4429075128831029E-2</v>
      </c>
      <c r="HR21" s="120" t="str">
        <f t="shared" si="116"/>
        <v/>
      </c>
      <c r="HS21" s="120">
        <f t="shared" si="117"/>
        <v>1064</v>
      </c>
      <c r="HT21" s="120" t="str">
        <f>IF(HS21&lt;&gt;"", IF(RANK(HS21, HS$5:HS$62)+COUNTIF(HS$5:HS21,HS21)-1&lt;=(HT$65-HR$63),RANK(HS21, HS$5:HS$62)+COUNTIF(HS$5:HS21,HS21)-1, ""), "")</f>
        <v/>
      </c>
      <c r="HU21" s="121" t="str">
        <f t="shared" si="118"/>
        <v/>
      </c>
      <c r="HV21" s="118">
        <v>1932</v>
      </c>
      <c r="HW21" s="119">
        <f t="shared" si="179"/>
        <v>3.0198352532941525E-2</v>
      </c>
      <c r="HX21" s="120" t="str">
        <f t="shared" si="119"/>
        <v/>
      </c>
      <c r="HY21" s="120">
        <f t="shared" si="120"/>
        <v>1932</v>
      </c>
      <c r="HZ21" s="120" t="str">
        <f>IF(HY21&lt;&gt;"", IF(RANK(HY21, HY$5:HY$62)+COUNTIF(HY$5:HY21,HY21)-1&lt;=(HZ$65-HX$63),RANK(HY21, HY$5:HY$62)+COUNTIF(HY$5:HY21,HY21)-1, ""), "")</f>
        <v/>
      </c>
      <c r="IA21" s="121" t="str">
        <f t="shared" si="121"/>
        <v/>
      </c>
      <c r="IB21" s="118">
        <v>1735</v>
      </c>
      <c r="IC21" s="119">
        <f t="shared" si="180"/>
        <v>2.5503829249290743E-2</v>
      </c>
      <c r="ID21" s="120" t="str">
        <f t="shared" si="122"/>
        <v/>
      </c>
      <c r="IE21" s="120">
        <f t="shared" si="123"/>
        <v>1735</v>
      </c>
      <c r="IF21" s="120" t="str">
        <f>IF(IE21&lt;&gt;"", IF(RANK(IE21, IE$5:IE$62)+COUNTIF(IE$5:IE21,IE21)-1&lt;=(IF$65-ID$63),RANK(IE21, IE$5:IE$62)+COUNTIF(IE$5:IE21,IE21)-1, ""), "")</f>
        <v/>
      </c>
      <c r="IG21" s="121" t="str">
        <f t="shared" si="124"/>
        <v/>
      </c>
      <c r="IH21" s="118">
        <v>422</v>
      </c>
      <c r="II21" s="119">
        <f t="shared" si="181"/>
        <v>7.2521051727100876E-3</v>
      </c>
      <c r="IJ21" s="120" t="str">
        <f t="shared" si="125"/>
        <v/>
      </c>
      <c r="IK21" s="120">
        <f t="shared" si="126"/>
        <v>422</v>
      </c>
      <c r="IL21" s="120" t="str">
        <f>IF(IK21&lt;&gt;"", IF(RANK(IK21, IK$5:IK$62)+COUNTIF(IK$5:IK21,IK21)-1&lt;=(IL$65-IJ$63),RANK(IK21, IK$5:IK$62)+COUNTIF(IK$5:IK21,IK21)-1, ""), "")</f>
        <v/>
      </c>
      <c r="IM21" s="121" t="str">
        <f t="shared" si="127"/>
        <v/>
      </c>
      <c r="IN21" s="123" t="str">
        <f t="shared" si="128"/>
        <v/>
      </c>
      <c r="IO21" s="124">
        <f t="shared" si="129"/>
        <v>66859</v>
      </c>
      <c r="IP21" s="125">
        <v>63592</v>
      </c>
      <c r="IQ21" s="126">
        <f t="shared" si="130"/>
        <v>130451</v>
      </c>
      <c r="IR21" s="126"/>
      <c r="IS21" s="127">
        <f t="shared" si="131"/>
        <v>130451</v>
      </c>
      <c r="IT21" s="118" t="str">
        <f t="shared" si="0"/>
        <v/>
      </c>
      <c r="IU21" s="118" t="str">
        <f t="shared" si="132"/>
        <v/>
      </c>
      <c r="IV21" s="118"/>
      <c r="IW21" s="128">
        <f t="shared" si="133"/>
        <v>1.6805498299495001</v>
      </c>
      <c r="IX21" s="118">
        <f t="shared" si="134"/>
        <v>1</v>
      </c>
      <c r="IY21" s="127">
        <f t="shared" si="135"/>
        <v>52827</v>
      </c>
      <c r="IZ21" s="127" t="str">
        <f>IF(IY21&lt;&gt;"", IF(RANK(IY21, $IY$5:$IY$62)+COUNTIF(IY$5:IY21,IY21)-1&lt;=(400-$IU$63-$IX$63), RANK(IY21, $IY$5:$IY$62)+COUNTIF(IY$5:IY21,IY21)-1, ""), "")</f>
        <v/>
      </c>
      <c r="JA21" s="127">
        <f t="shared" si="136"/>
        <v>1</v>
      </c>
      <c r="JB21" s="129">
        <f t="shared" si="137"/>
        <v>1</v>
      </c>
      <c r="JD21" s="131">
        <f t="shared" si="1"/>
        <v>4.0868778672933101E-3</v>
      </c>
      <c r="JE21" s="132">
        <f t="shared" si="2"/>
        <v>2.5000000000000001E-3</v>
      </c>
      <c r="JF21" s="133">
        <f t="shared" si="138"/>
        <v>-1.5868778672933101E-3</v>
      </c>
      <c r="JH21" s="134">
        <f t="shared" si="3"/>
        <v>130451</v>
      </c>
      <c r="JI21" s="132">
        <f t="shared" si="139"/>
        <v>4.1909463402347684E-3</v>
      </c>
      <c r="JJ21" s="132">
        <f t="shared" si="4"/>
        <v>2.5000000000000001E-3</v>
      </c>
      <c r="JK21" s="135">
        <f t="shared" si="140"/>
        <v>-1.6909463402347683E-3</v>
      </c>
    </row>
    <row r="22" spans="1:271" ht="15" customHeight="1" x14ac:dyDescent="0.2">
      <c r="A22" s="130" t="s">
        <v>214</v>
      </c>
      <c r="B22" s="118">
        <v>987</v>
      </c>
      <c r="C22" s="119">
        <f t="shared" si="141"/>
        <v>1.4285714285714285E-2</v>
      </c>
      <c r="D22" s="120" t="str">
        <f t="shared" si="5"/>
        <v/>
      </c>
      <c r="E22" s="120">
        <f t="shared" si="6"/>
        <v>987</v>
      </c>
      <c r="F22" s="120" t="str">
        <f>IF(E22&lt;&gt;"", IF(RANK(E22, E$5:E$62)+COUNTIF(E$5:E22,E22)-1&lt;=(F$65-D$63),RANK(E22, E$5:E$62)+COUNTIF(E$5:E22,E22)-1, ""), "")</f>
        <v/>
      </c>
      <c r="G22" s="121" t="str">
        <f t="shared" si="7"/>
        <v/>
      </c>
      <c r="H22" s="118">
        <v>207</v>
      </c>
      <c r="I22" s="119">
        <f t="shared" si="142"/>
        <v>3.3792056418042019E-3</v>
      </c>
      <c r="J22" s="120" t="str">
        <f t="shared" si="8"/>
        <v/>
      </c>
      <c r="K22" s="120">
        <f t="shared" si="9"/>
        <v>207</v>
      </c>
      <c r="L22" s="120" t="str">
        <f>IF(K22&lt;&gt;"", IF(RANK(K22, K$5:K$62)+COUNTIF(K$5:K22,K22)-1&lt;=(L$65-J$63),RANK(K22, K$5:K$62)+COUNTIF(K$5:K22,K22)-1, ""), "")</f>
        <v/>
      </c>
      <c r="M22" s="121" t="str">
        <f t="shared" si="10"/>
        <v/>
      </c>
      <c r="N22" s="118">
        <v>41</v>
      </c>
      <c r="O22" s="119">
        <f t="shared" si="143"/>
        <v>7.0289730841762387E-4</v>
      </c>
      <c r="P22" s="120" t="str">
        <f t="shared" si="11"/>
        <v/>
      </c>
      <c r="Q22" s="120">
        <f t="shared" si="12"/>
        <v>41</v>
      </c>
      <c r="R22" s="120" t="str">
        <f>IF(Q22&lt;&gt;"", IF(RANK(Q22, Q$5:Q$62)+COUNTIF(Q$5:Q22,Q22)-1&lt;=(R$65-P$63),RANK(Q22, Q$5:Q$62)+COUNTIF(Q$5:Q22,Q22)-1, ""), "")</f>
        <v/>
      </c>
      <c r="S22" s="121" t="str">
        <f t="shared" si="13"/>
        <v/>
      </c>
      <c r="T22" s="118">
        <v>129</v>
      </c>
      <c r="U22" s="119">
        <f t="shared" si="144"/>
        <v>2.2582452209229044E-3</v>
      </c>
      <c r="V22" s="120" t="str">
        <f t="shared" si="14"/>
        <v/>
      </c>
      <c r="W22" s="120">
        <f t="shared" si="15"/>
        <v>129</v>
      </c>
      <c r="X22" s="120" t="str">
        <f>IF(W22&lt;&gt;"", IF(RANK(W22, W$5:W$62)+COUNTIF(W$5:W22,W22)-1&lt;=(X$65-V$63),RANK(W22, W$5:W$62)+COUNTIF(W$5:W22,W22)-1, ""), "")</f>
        <v/>
      </c>
      <c r="Y22" s="121" t="str">
        <f t="shared" si="16"/>
        <v/>
      </c>
      <c r="Z22" s="118">
        <v>94</v>
      </c>
      <c r="AA22" s="119">
        <f t="shared" si="145"/>
        <v>1.6973636691946551E-3</v>
      </c>
      <c r="AB22" s="120" t="str">
        <f t="shared" si="17"/>
        <v/>
      </c>
      <c r="AC22" s="120">
        <f t="shared" si="18"/>
        <v>94</v>
      </c>
      <c r="AD22" s="120" t="str">
        <f>IF(AC22&lt;&gt;"", IF(RANK(AC22, AC$5:AC$62)+COUNTIF(AC$5:AC22,AC22)-1&lt;=(AD$65-AB$63),RANK(AC22, AC$5:AC$62)+COUNTIF(AC$5:AC22,AC22)-1, ""), "")</f>
        <v/>
      </c>
      <c r="AE22" s="121" t="str">
        <f t="shared" si="19"/>
        <v/>
      </c>
      <c r="AF22" s="118"/>
      <c r="AG22" s="119">
        <f t="shared" si="146"/>
        <v>0</v>
      </c>
      <c r="AH22" s="120" t="str">
        <f t="shared" si="20"/>
        <v/>
      </c>
      <c r="AI22" s="120" t="str">
        <f t="shared" si="21"/>
        <v/>
      </c>
      <c r="AJ22" s="120" t="str">
        <f>IF(AI22&lt;&gt;"", IF(RANK(AI22, AI$5:AI$62)+COUNTIF(AI$5:AI22,AI22)-1&lt;=(AJ$65-AH$63),RANK(AI22, AI$5:AI$62)+COUNTIF(AI$5:AI22,AI22)-1, ""), "")</f>
        <v/>
      </c>
      <c r="AK22" s="121" t="str">
        <f t="shared" si="22"/>
        <v/>
      </c>
      <c r="AL22" s="118"/>
      <c r="AM22" s="119">
        <f t="shared" si="147"/>
        <v>0</v>
      </c>
      <c r="AN22" s="120" t="str">
        <f t="shared" si="23"/>
        <v/>
      </c>
      <c r="AO22" s="120" t="str">
        <f t="shared" si="24"/>
        <v/>
      </c>
      <c r="AP22" s="120" t="str">
        <f>IF(AO22&lt;&gt;"", IF(RANK(AO22, AO$5:AO$62)+COUNTIF(AO$5:AO22,AO22)-1&lt;=(AP$65-AN$63),RANK(AO22, AO$5:AO$62)+COUNTIF(AO$5:AO22,AO22)-1, ""), "")</f>
        <v/>
      </c>
      <c r="AQ22" s="121" t="str">
        <f t="shared" si="25"/>
        <v/>
      </c>
      <c r="AR22" s="118">
        <v>793</v>
      </c>
      <c r="AS22" s="119">
        <f t="shared" si="148"/>
        <v>1.0216307442573531E-2</v>
      </c>
      <c r="AT22" s="120" t="str">
        <f t="shared" si="26"/>
        <v/>
      </c>
      <c r="AU22" s="120">
        <f t="shared" si="27"/>
        <v>793</v>
      </c>
      <c r="AV22" s="120" t="str">
        <f>IF(AU22&lt;&gt;"", IF(RANK(AU22, AU$5:AU$62)+COUNTIF(AU$5:AU22,AU22)-1&lt;=(AV$65-AT$63),RANK(AU22, AU$5:AU$62)+COUNTIF(AU$5:AU22,AU22)-1, ""), "")</f>
        <v/>
      </c>
      <c r="AW22" s="121" t="str">
        <f t="shared" si="28"/>
        <v/>
      </c>
      <c r="AX22" s="118">
        <v>284</v>
      </c>
      <c r="AY22" s="119">
        <f t="shared" si="149"/>
        <v>3.9015276404000439E-3</v>
      </c>
      <c r="AZ22" s="120" t="str">
        <f t="shared" si="29"/>
        <v/>
      </c>
      <c r="BA22" s="120">
        <f t="shared" si="30"/>
        <v>284</v>
      </c>
      <c r="BB22" s="120" t="str">
        <f>IF(BA22&lt;&gt;"", IF(RANK(BA22, BA$5:BA$62)+COUNTIF(BA$5:BA22,BA22)-1&lt;=(BB$65-AZ$63),RANK(BA22, BA$5:BA$62)+COUNTIF(BA$5:BA22,BA22)-1, ""), "")</f>
        <v/>
      </c>
      <c r="BC22" s="121" t="str">
        <f t="shared" si="31"/>
        <v/>
      </c>
      <c r="BD22" s="118">
        <v>727</v>
      </c>
      <c r="BE22" s="119">
        <f t="shared" si="150"/>
        <v>1.0332281629288537E-2</v>
      </c>
      <c r="BF22" s="120" t="str">
        <f t="shared" si="32"/>
        <v/>
      </c>
      <c r="BG22" s="120">
        <f t="shared" si="33"/>
        <v>727</v>
      </c>
      <c r="BH22" s="120" t="str">
        <f>IF(BG22&lt;&gt;"", IF(RANK(BG22, BG$5:BG$62)+COUNTIF(BG$5:BG22,BG22)-1&lt;=(BH$65-BF$63),RANK(BG22, BG$5:BG$62)+COUNTIF(BG$5:BG22,BG22)-1, ""), "")</f>
        <v/>
      </c>
      <c r="BI22" s="121" t="str">
        <f t="shared" si="34"/>
        <v/>
      </c>
      <c r="BJ22" s="118">
        <v>8970</v>
      </c>
      <c r="BK22" s="119">
        <f t="shared" si="151"/>
        <v>0.12577117218171621</v>
      </c>
      <c r="BL22" s="120" t="str">
        <f t="shared" si="35"/>
        <v/>
      </c>
      <c r="BM22" s="120">
        <f t="shared" si="36"/>
        <v>8970</v>
      </c>
      <c r="BN22" s="120" t="str">
        <f>IF(BM22&lt;&gt;"", IF(RANK(BM22, BM$5:BM$62)+COUNTIF(BM$5:BM22,BM22)-1&lt;=(BN$65-BL$63),RANK(BM22, BM$5:BM$62)+COUNTIF(BM$5:BM22,BM22)-1, ""), "")</f>
        <v/>
      </c>
      <c r="BO22" s="121" t="str">
        <f t="shared" si="37"/>
        <v/>
      </c>
      <c r="BP22" s="118">
        <v>3869</v>
      </c>
      <c r="BQ22" s="119">
        <f t="shared" si="152"/>
        <v>5.3892549205332145E-2</v>
      </c>
      <c r="BR22" s="120" t="str">
        <f t="shared" si="38"/>
        <v/>
      </c>
      <c r="BS22" s="120">
        <f t="shared" si="39"/>
        <v>3869</v>
      </c>
      <c r="BT22" s="120" t="str">
        <f>IF(BS22&lt;&gt;"", IF(RANK(BS22, BS$5:BS$62)+COUNTIF(BS$5:BS22,BS22)-1&lt;=(BT$65-BR$63),RANK(BS22, BS$5:BS$62)+COUNTIF(BS$5:BS22,BS22)-1, ""), "")</f>
        <v/>
      </c>
      <c r="BU22" s="121" t="str">
        <f t="shared" si="40"/>
        <v/>
      </c>
      <c r="BV22" s="118">
        <v>984</v>
      </c>
      <c r="BW22" s="119">
        <f t="shared" si="153"/>
        <v>1.4243323442136498E-2</v>
      </c>
      <c r="BX22" s="120" t="str">
        <f t="shared" si="41"/>
        <v/>
      </c>
      <c r="BY22" s="120">
        <f t="shared" si="42"/>
        <v>984</v>
      </c>
      <c r="BZ22" s="120" t="str">
        <f>IF(BY22&lt;&gt;"", IF(RANK(BY22, BY$5:BY$62)+COUNTIF(BY$5:BY22,BY22)-1&lt;=(BZ$65-BX$63),RANK(BY22, BY$5:BY$62)+COUNTIF(BY$5:BY22,BY22)-1, ""), "")</f>
        <v/>
      </c>
      <c r="CA22" s="121" t="str">
        <f t="shared" si="43"/>
        <v/>
      </c>
      <c r="CB22" s="118">
        <v>1181</v>
      </c>
      <c r="CC22" s="119">
        <f t="shared" si="154"/>
        <v>1.631530959025226E-2</v>
      </c>
      <c r="CD22" s="120" t="str">
        <f t="shared" si="44"/>
        <v/>
      </c>
      <c r="CE22" s="120">
        <f t="shared" si="45"/>
        <v>1181</v>
      </c>
      <c r="CF22" s="120" t="str">
        <f>IF(CE22&lt;&gt;"", IF(RANK(CE22, CE$5:CE$62)+COUNTIF(CE$5:CE22,CE22)-1&lt;=(CF$65-CD$63),RANK(CE22, CE$5:CE$62)+COUNTIF(CE$5:CE22,CE22)-1, ""), "")</f>
        <v/>
      </c>
      <c r="CG22" s="121" t="str">
        <f t="shared" si="46"/>
        <v/>
      </c>
      <c r="CH22" s="118">
        <v>199</v>
      </c>
      <c r="CI22" s="119">
        <f t="shared" si="155"/>
        <v>2.9790419161676647E-3</v>
      </c>
      <c r="CJ22" s="120" t="str">
        <f t="shared" si="47"/>
        <v/>
      </c>
      <c r="CK22" s="120">
        <f t="shared" si="48"/>
        <v>199</v>
      </c>
      <c r="CL22" s="120" t="str">
        <f>IF(CK22&lt;&gt;"", IF(RANK(CK22, CK$5:CK$62)+COUNTIF(CK$5:CK22,CK22)-1&lt;=(CL$65-CJ$63),RANK(CK22, CK$5:CK$62)+COUNTIF(CK$5:CK22,CK22)-1, ""), "")</f>
        <v/>
      </c>
      <c r="CM22" s="121" t="str">
        <f t="shared" si="49"/>
        <v/>
      </c>
      <c r="CN22" s="118">
        <v>566</v>
      </c>
      <c r="CO22" s="119">
        <f t="shared" si="156"/>
        <v>7.8359707050989179E-3</v>
      </c>
      <c r="CP22" s="120" t="str">
        <f t="shared" si="50"/>
        <v/>
      </c>
      <c r="CQ22" s="120">
        <f t="shared" si="51"/>
        <v>566</v>
      </c>
      <c r="CR22" s="120" t="str">
        <f>IF(CQ22&lt;&gt;"", IF(RANK(CQ22, CQ$5:CQ$62)+COUNTIF(CQ$5:CQ22,CQ22)-1&lt;=(CR$65-CP$63),RANK(CQ22, CQ$5:CQ$62)+COUNTIF(CQ$5:CQ22,CQ22)-1, ""), "")</f>
        <v/>
      </c>
      <c r="CS22" s="121" t="str">
        <f t="shared" si="52"/>
        <v/>
      </c>
      <c r="CT22" s="118">
        <v>1460</v>
      </c>
      <c r="CU22" s="119">
        <f t="shared" si="157"/>
        <v>2.0156280199906122E-2</v>
      </c>
      <c r="CV22" s="120" t="str">
        <f t="shared" si="53"/>
        <v/>
      </c>
      <c r="CW22" s="120">
        <f t="shared" si="54"/>
        <v>1460</v>
      </c>
      <c r="CX22" s="120" t="str">
        <f>IF(CW22&lt;&gt;"", IF(RANK(CW22, CW$5:CW$62)+COUNTIF(CW$5:CW22,CW22)-1&lt;=(CX$65-CV$63),RANK(CW22, CW$5:CW$62)+COUNTIF(CW$5:CW22,CW22)-1, ""), "")</f>
        <v/>
      </c>
      <c r="CY22" s="121" t="str">
        <f t="shared" si="55"/>
        <v/>
      </c>
      <c r="CZ22" s="118">
        <v>2534</v>
      </c>
      <c r="DA22" s="119">
        <f t="shared" si="158"/>
        <v>3.4617959261738551E-2</v>
      </c>
      <c r="DB22" s="120" t="str">
        <f t="shared" si="56"/>
        <v/>
      </c>
      <c r="DC22" s="120">
        <f t="shared" si="57"/>
        <v>2534</v>
      </c>
      <c r="DD22" s="120" t="str">
        <f>IF(DC22&lt;&gt;"", IF(RANK(DC22, DC$5:DC$62)+COUNTIF(DC$5:DC22,DC22)-1&lt;=(DD$65-DB$63),RANK(DC22, DC$5:DC$62)+COUNTIF(DC$5:DC22,DC22)-1, ""), "")</f>
        <v/>
      </c>
      <c r="DE22" s="121" t="str">
        <f t="shared" si="58"/>
        <v/>
      </c>
      <c r="DF22" s="118">
        <v>916</v>
      </c>
      <c r="DG22" s="119">
        <f t="shared" si="159"/>
        <v>1.4295300966025251E-2</v>
      </c>
      <c r="DH22" s="120" t="str">
        <f t="shared" si="59"/>
        <v/>
      </c>
      <c r="DI22" s="120">
        <f t="shared" si="60"/>
        <v>916</v>
      </c>
      <c r="DJ22" s="120" t="str">
        <f>IF(DI22&lt;&gt;"", IF(RANK(DI22, DI$5:DI$62)+COUNTIF(DI$5:DI22,DI22)-1&lt;=(DJ$65-DH$63),RANK(DI22, DI$5:DI$62)+COUNTIF(DI$5:DI22,DI22)-1, ""), "")</f>
        <v/>
      </c>
      <c r="DK22" s="121" t="str">
        <f t="shared" si="61"/>
        <v/>
      </c>
      <c r="DL22" s="118">
        <v>566</v>
      </c>
      <c r="DM22" s="119">
        <f t="shared" si="160"/>
        <v>7.7496029355386383E-3</v>
      </c>
      <c r="DN22" s="120" t="str">
        <f t="shared" si="62"/>
        <v/>
      </c>
      <c r="DO22" s="120">
        <f t="shared" si="63"/>
        <v>566</v>
      </c>
      <c r="DP22" s="120" t="str">
        <f>IF(DO22&lt;&gt;"", IF(RANK(DO22, DO$5:DO$62)+COUNTIF(DO$5:DO22,DO22)-1&lt;=(DP$65-DN$63),RANK(DO22, DO$5:DO$62)+COUNTIF(DO$5:DO22,DO22)-1, ""), "")</f>
        <v/>
      </c>
      <c r="DQ22" s="121" t="str">
        <f t="shared" si="64"/>
        <v/>
      </c>
      <c r="DR22" s="118">
        <v>281</v>
      </c>
      <c r="DS22" s="119">
        <f t="shared" si="161"/>
        <v>4.2854964160439222E-3</v>
      </c>
      <c r="DT22" s="120" t="str">
        <f t="shared" si="65"/>
        <v/>
      </c>
      <c r="DU22" s="120">
        <f t="shared" si="66"/>
        <v>281</v>
      </c>
      <c r="DV22" s="120" t="str">
        <f>IF(DU22&lt;&gt;"", IF(RANK(DU22, DU$5:DU$62)+COUNTIF(DU$5:DU22,DU22)-1&lt;=(DV$65-DT$63),RANK(DU22, DU$5:DU$62)+COUNTIF(DU$5:DU22,DU22)-1, ""), "")</f>
        <v/>
      </c>
      <c r="DW22" s="121" t="str">
        <f t="shared" si="67"/>
        <v/>
      </c>
      <c r="DX22" s="118">
        <v>300</v>
      </c>
      <c r="DY22" s="119">
        <f t="shared" si="162"/>
        <v>4.2593065848879801E-3</v>
      </c>
      <c r="DZ22" s="120" t="str">
        <f t="shared" si="68"/>
        <v/>
      </c>
      <c r="EA22" s="120">
        <f t="shared" si="69"/>
        <v>300</v>
      </c>
      <c r="EB22" s="120" t="str">
        <f>IF(EA22&lt;&gt;"", IF(RANK(EA22, EA$5:EA$62)+COUNTIF(EA$5:EA22,EA22)-1&lt;=(EB$65-DZ$63),RANK(EA22, EA$5:EA$62)+COUNTIF(EA$5:EA22,EA22)-1, ""), "")</f>
        <v/>
      </c>
      <c r="EC22" s="121" t="str">
        <f t="shared" si="70"/>
        <v/>
      </c>
      <c r="ED22" s="118">
        <v>279</v>
      </c>
      <c r="EE22" s="119">
        <f t="shared" si="163"/>
        <v>4.6287847366238075E-3</v>
      </c>
      <c r="EF22" s="120" t="str">
        <f t="shared" si="71"/>
        <v/>
      </c>
      <c r="EG22" s="122">
        <f t="shared" si="72"/>
        <v>279</v>
      </c>
      <c r="EH22" s="120" t="str">
        <f>IF(EG22&lt;&gt;"", IF(RANK(EG22, EG$5:EG$62)+COUNTIF(EG$5:EG22,EG22)-1&lt;=(EH$65-EF$63),RANK(EG22, EG$5:EG$62)+COUNTIF(EG$5:EG22,EG22)-1, ""), "")</f>
        <v/>
      </c>
      <c r="EI22" s="121" t="str">
        <f t="shared" si="73"/>
        <v/>
      </c>
      <c r="EJ22" s="118">
        <v>72</v>
      </c>
      <c r="EK22" s="119">
        <f t="shared" si="164"/>
        <v>1.103532837765346E-3</v>
      </c>
      <c r="EL22" s="120" t="str">
        <f t="shared" si="74"/>
        <v/>
      </c>
      <c r="EM22" s="120">
        <f t="shared" si="75"/>
        <v>72</v>
      </c>
      <c r="EN22" s="120" t="str">
        <f>IF(EM22&lt;&gt;"", IF(RANK(EM22, EM$5:EM$62)+COUNTIF(EM$5:EM22,EM22)-1&lt;=(EN$65-EL$63),RANK(EM22, EM$5:EM$62)+COUNTIF(EM$5:EM22,EM22)-1, ""), "")</f>
        <v/>
      </c>
      <c r="EO22" s="121" t="str">
        <f t="shared" si="76"/>
        <v/>
      </c>
      <c r="EP22" s="118">
        <v>153</v>
      </c>
      <c r="EQ22" s="119">
        <f t="shared" si="165"/>
        <v>2.2091629726959006E-3</v>
      </c>
      <c r="ER22" s="120" t="str">
        <f t="shared" si="77"/>
        <v/>
      </c>
      <c r="ES22" s="120">
        <f t="shared" si="78"/>
        <v>153</v>
      </c>
      <c r="ET22" s="120" t="str">
        <f>IF(ES22&lt;&gt;"", IF(RANK(ES22, ES$5:ES$62)+COUNTIF(ES$5:ES22,ES22)-1&lt;=(ET$65-ER$63),RANK(ES22, ES$5:ES$62)+COUNTIF(ES$5:ES22,ES22)-1, ""), "")</f>
        <v/>
      </c>
      <c r="EU22" s="121" t="str">
        <f t="shared" si="79"/>
        <v/>
      </c>
      <c r="EV22" s="118"/>
      <c r="EW22" s="119">
        <f t="shared" si="166"/>
        <v>0</v>
      </c>
      <c r="EX22" s="120" t="str">
        <f t="shared" si="80"/>
        <v/>
      </c>
      <c r="EY22" s="120" t="str">
        <f t="shared" si="81"/>
        <v/>
      </c>
      <c r="EZ22" s="120" t="str">
        <f>IF(EY22&lt;&gt;"", IF(RANK(EY22, EY$5:EY$62)+COUNTIF(EY$5:EY22,EY22)-1&lt;=(EZ$65-EX$63),RANK(EY22, EY$5:EY$62)+COUNTIF(EY$5:EY22,EY22)-1, ""), "")</f>
        <v/>
      </c>
      <c r="FA22" s="121" t="str">
        <f t="shared" si="82"/>
        <v/>
      </c>
      <c r="FB22" s="118"/>
      <c r="FC22" s="119">
        <f t="shared" si="167"/>
        <v>0</v>
      </c>
      <c r="FD22" s="120" t="str">
        <f t="shared" si="83"/>
        <v/>
      </c>
      <c r="FE22" s="120" t="str">
        <f t="shared" si="84"/>
        <v/>
      </c>
      <c r="FF22" s="120" t="str">
        <f>IF(FE22&lt;&gt;"", IF(RANK(FE22, FE$5:FE$62)+COUNTIF(FE$5:FE22,FE22)-1&lt;=(FF$65-FD$63),RANK(FE22, FE$5:FE$62)+COUNTIF(FE$5:FE22,FE22)-1, ""), "")</f>
        <v/>
      </c>
      <c r="FG22" s="121" t="str">
        <f t="shared" si="85"/>
        <v/>
      </c>
      <c r="FH22" s="118"/>
      <c r="FI22" s="119">
        <f t="shared" si="168"/>
        <v>0</v>
      </c>
      <c r="FJ22" s="120" t="str">
        <f t="shared" si="86"/>
        <v/>
      </c>
      <c r="FK22" s="120" t="str">
        <f t="shared" si="87"/>
        <v/>
      </c>
      <c r="FL22" s="120" t="str">
        <f>IF(FK22&lt;&gt;"", IF(RANK(FK22, FK$5:FK$62)+COUNTIF(FK$5:FK22,FK22)-1&lt;=(FL$65-FJ$63),RANK(FK22, FK$5:FK$62)+COUNTIF(FK$5:FK22,FK22)-1, ""), "")</f>
        <v/>
      </c>
      <c r="FM22" s="121" t="str">
        <f t="shared" si="88"/>
        <v/>
      </c>
      <c r="FN22" s="118"/>
      <c r="FO22" s="119">
        <f t="shared" si="169"/>
        <v>0</v>
      </c>
      <c r="FP22" s="120" t="str">
        <f t="shared" si="89"/>
        <v/>
      </c>
      <c r="FQ22" s="120" t="str">
        <f t="shared" si="90"/>
        <v/>
      </c>
      <c r="FR22" s="120" t="str">
        <f>IF(FQ22&lt;&gt;"", IF(RANK(FQ22, FQ$5:FQ$62)+COUNTIF(FQ$5:FQ22,FQ22)-1&lt;=(FR$65-FP$63),RANK(FQ22, FQ$5:FQ$62)+COUNTIF(FQ$5:FQ22,FQ22)-1, ""), "")</f>
        <v/>
      </c>
      <c r="FS22" s="121" t="str">
        <f t="shared" si="91"/>
        <v/>
      </c>
      <c r="FT22" s="118">
        <v>75</v>
      </c>
      <c r="FU22" s="119">
        <f t="shared" si="170"/>
        <v>1.3145671568541531E-3</v>
      </c>
      <c r="FV22" s="120" t="str">
        <f t="shared" si="92"/>
        <v/>
      </c>
      <c r="FW22" s="120">
        <f t="shared" si="93"/>
        <v>75</v>
      </c>
      <c r="FX22" s="120" t="str">
        <f>IF(FW22&lt;&gt;"", IF(RANK(FW22, FW$5:FW$62)+COUNTIF(FW$5:FW22,FW22)-1&lt;=(FX$65-FV$63),RANK(FW22, FW$5:FW$62)+COUNTIF(FW$5:FW22,FW22)-1, ""), "")</f>
        <v/>
      </c>
      <c r="FY22" s="121" t="str">
        <f t="shared" si="94"/>
        <v/>
      </c>
      <c r="FZ22" s="118">
        <v>52</v>
      </c>
      <c r="GA22" s="119">
        <f t="shared" si="171"/>
        <v>9.0788462881486137E-4</v>
      </c>
      <c r="GB22" s="120" t="str">
        <f t="shared" si="95"/>
        <v/>
      </c>
      <c r="GC22" s="120">
        <f t="shared" si="96"/>
        <v>52</v>
      </c>
      <c r="GD22" s="120" t="str">
        <f>IF(GC22&lt;&gt;"", IF(RANK(GC22, GC$5:GC$62)+COUNTIF(GC$5:GC22,GC22)-1&lt;=(GD$65-GB$63),RANK(GC22, GC$5:GC$62)+COUNTIF(GC$5:GC22,GC22)-1, ""), "")</f>
        <v/>
      </c>
      <c r="GE22" s="121" t="str">
        <f t="shared" si="97"/>
        <v/>
      </c>
      <c r="GF22" s="118">
        <v>35</v>
      </c>
      <c r="GG22" s="119">
        <f t="shared" si="172"/>
        <v>5.7106495455954581E-4</v>
      </c>
      <c r="GH22" s="120" t="str">
        <f t="shared" si="98"/>
        <v/>
      </c>
      <c r="GI22" s="120">
        <f t="shared" si="99"/>
        <v>35</v>
      </c>
      <c r="GJ22" s="120" t="str">
        <f>IF(GI22&lt;&gt;"", IF(RANK(GI22, GI$5:GI$62)+COUNTIF(GI$5:GI22,GI22)-1&lt;=(GJ$65-GH$63),RANK(GI22, GI$5:GI$62)+COUNTIF(GI$5:GI22,GI22)-1, ""), "")</f>
        <v/>
      </c>
      <c r="GK22" s="121" t="str">
        <f t="shared" si="100"/>
        <v/>
      </c>
      <c r="GL22" s="118">
        <v>81</v>
      </c>
      <c r="GM22" s="119">
        <f t="shared" si="173"/>
        <v>1.344688480502017E-3</v>
      </c>
      <c r="GN22" s="120" t="str">
        <f t="shared" si="101"/>
        <v/>
      </c>
      <c r="GO22" s="120">
        <f t="shared" si="102"/>
        <v>81</v>
      </c>
      <c r="GP22" s="120" t="str">
        <f>IF(GO22&lt;&gt;"", IF(RANK(GO22, GO$5:GO$62)+COUNTIF(GO$5:GO22,GO22)-1&lt;=(GP$65-GN$63),RANK(GO22, GO$5:GO$62)+COUNTIF(GO$5:GO22,GO22)-1, ""), "")</f>
        <v/>
      </c>
      <c r="GQ22" s="121" t="str">
        <f t="shared" si="103"/>
        <v/>
      </c>
      <c r="GR22" s="118">
        <v>437</v>
      </c>
      <c r="GS22" s="119">
        <f t="shared" si="174"/>
        <v>8.6390953661236759E-3</v>
      </c>
      <c r="GT22" s="120" t="str">
        <f t="shared" si="104"/>
        <v/>
      </c>
      <c r="GU22" s="120">
        <f t="shared" si="105"/>
        <v>437</v>
      </c>
      <c r="GV22" s="120" t="str">
        <f>IF(GU22&lt;&gt;"", IF(RANK(GU22, GU$5:GU$62)+COUNTIF(GU$5:GU22,GU22)-1&lt;=(GV$65-GT$63),RANK(GU22, GU$5:GU$62)+COUNTIF(GU$5:GU22,GU22)-1, ""), "")</f>
        <v/>
      </c>
      <c r="GW22" s="121" t="str">
        <f t="shared" si="106"/>
        <v/>
      </c>
      <c r="GX22" s="118">
        <v>232</v>
      </c>
      <c r="GY22" s="119">
        <f t="shared" si="175"/>
        <v>3.7378359218921183E-3</v>
      </c>
      <c r="GZ22" s="120" t="str">
        <f t="shared" si="107"/>
        <v/>
      </c>
      <c r="HA22" s="120">
        <f t="shared" si="108"/>
        <v>232</v>
      </c>
      <c r="HB22" s="120" t="str">
        <f>IF(HA22&lt;&gt;"", IF(RANK(HA22, HA$5:HA$62)+COUNTIF(HA$5:HA22,HA22)-1&lt;=(HB$65-GZ$63),RANK(HA22, HA$5:HA$62)+COUNTIF(HA$5:HA22,HA22)-1, ""), "")</f>
        <v/>
      </c>
      <c r="HC22" s="121" t="str">
        <f t="shared" si="109"/>
        <v/>
      </c>
      <c r="HD22" s="118">
        <v>75</v>
      </c>
      <c r="HE22" s="119">
        <f t="shared" si="176"/>
        <v>1.4341441027994493E-3</v>
      </c>
      <c r="HF22" s="120" t="str">
        <f t="shared" si="110"/>
        <v/>
      </c>
      <c r="HG22" s="120">
        <f t="shared" si="111"/>
        <v>75</v>
      </c>
      <c r="HH22" s="120" t="str">
        <f>IF(HG22&lt;&gt;"", IF(RANK(HG22, HG$5:HG$62)+COUNTIF(HG$5:HG22,HG22)-1&lt;=(HH$65-HF$63),RANK(HG22, HG$5:HG$62)+COUNTIF(HG$5:HG22,HG22)-1, ""), "")</f>
        <v/>
      </c>
      <c r="HI22" s="121" t="str">
        <f t="shared" si="112"/>
        <v/>
      </c>
      <c r="HJ22" s="118">
        <v>19794</v>
      </c>
      <c r="HK22" s="119">
        <f t="shared" si="177"/>
        <v>0.27144816236972025</v>
      </c>
      <c r="HL22" s="120" t="str">
        <f t="shared" si="113"/>
        <v/>
      </c>
      <c r="HM22" s="120">
        <f t="shared" si="114"/>
        <v>19794</v>
      </c>
      <c r="HN22" s="120" t="str">
        <f>IF(HM22&lt;&gt;"", IF(RANK(HM22, HM$5:HM$62)+COUNTIF(HM$5:HM22,HM22)-1&lt;=(HN$65-HL$63),RANK(HM22, HM$5:HM$62)+COUNTIF(HM$5:HM22,HM22)-1, ""), "")</f>
        <v/>
      </c>
      <c r="HO22" s="121" t="str">
        <f t="shared" si="115"/>
        <v/>
      </c>
      <c r="HP22" s="118">
        <v>3016</v>
      </c>
      <c r="HQ22" s="119">
        <f t="shared" si="178"/>
        <v>4.0900461079468403E-2</v>
      </c>
      <c r="HR22" s="120" t="str">
        <f t="shared" si="116"/>
        <v/>
      </c>
      <c r="HS22" s="120">
        <f t="shared" si="117"/>
        <v>3016</v>
      </c>
      <c r="HT22" s="120" t="str">
        <f>IF(HS22&lt;&gt;"", IF(RANK(HS22, HS$5:HS$62)+COUNTIF(HS$5:HS22,HS22)-1&lt;=(HT$65-HR$63),RANK(HS22, HS$5:HS$62)+COUNTIF(HS$5:HS22,HS22)-1, ""), "")</f>
        <v/>
      </c>
      <c r="HU22" s="121" t="str">
        <f t="shared" si="118"/>
        <v/>
      </c>
      <c r="HV22" s="118">
        <v>3075</v>
      </c>
      <c r="HW22" s="119">
        <f t="shared" si="179"/>
        <v>4.8064148053206621E-2</v>
      </c>
      <c r="HX22" s="120" t="str">
        <f t="shared" si="119"/>
        <v/>
      </c>
      <c r="HY22" s="120">
        <f t="shared" si="120"/>
        <v>3075</v>
      </c>
      <c r="HZ22" s="120" t="str">
        <f>IF(HY22&lt;&gt;"", IF(RANK(HY22, HY$5:HY$62)+COUNTIF(HY$5:HY22,HY22)-1&lt;=(HZ$65-HX$63),RANK(HY22, HY$5:HY$62)+COUNTIF(HY$5:HY22,HY22)-1, ""), "")</f>
        <v/>
      </c>
      <c r="IA22" s="121" t="str">
        <f t="shared" si="121"/>
        <v/>
      </c>
      <c r="IB22" s="118">
        <v>786</v>
      </c>
      <c r="IC22" s="119">
        <f t="shared" si="180"/>
        <v>1.1553896132531714E-2</v>
      </c>
      <c r="ID22" s="120" t="str">
        <f t="shared" si="122"/>
        <v/>
      </c>
      <c r="IE22" s="120">
        <f t="shared" si="123"/>
        <v>786</v>
      </c>
      <c r="IF22" s="120" t="str">
        <f>IF(IE22&lt;&gt;"", IF(RANK(IE22, IE$5:IE$62)+COUNTIF(IE$5:IE22,IE22)-1&lt;=(IF$65-ID$63),RANK(IE22, IE$5:IE$62)+COUNTIF(IE$5:IE22,IE22)-1, ""), "")</f>
        <v/>
      </c>
      <c r="IG22" s="121" t="str">
        <f t="shared" si="124"/>
        <v/>
      </c>
      <c r="IH22" s="118">
        <v>116</v>
      </c>
      <c r="II22" s="119">
        <f t="shared" si="181"/>
        <v>1.9934696683278912E-3</v>
      </c>
      <c r="IJ22" s="120" t="str">
        <f t="shared" si="125"/>
        <v/>
      </c>
      <c r="IK22" s="120">
        <f t="shared" si="126"/>
        <v>116</v>
      </c>
      <c r="IL22" s="120" t="str">
        <f>IF(IK22&lt;&gt;"", IF(RANK(IK22, IK$5:IK$62)+COUNTIF(IK$5:IK22,IK22)-1&lt;=(IL$65-IJ$63),RANK(IK22, IK$5:IK$62)+COUNTIF(IK$5:IK22,IK22)-1, ""), "")</f>
        <v/>
      </c>
      <c r="IM22" s="121" t="str">
        <f t="shared" si="127"/>
        <v/>
      </c>
      <c r="IN22" s="123" t="str">
        <f t="shared" si="128"/>
        <v/>
      </c>
      <c r="IO22" s="124">
        <f t="shared" si="129"/>
        <v>53366</v>
      </c>
      <c r="IP22" s="125">
        <v>39071</v>
      </c>
      <c r="IQ22" s="126">
        <f t="shared" si="130"/>
        <v>92437</v>
      </c>
      <c r="IR22" s="126"/>
      <c r="IS22" s="127">
        <f t="shared" si="131"/>
        <v>92437</v>
      </c>
      <c r="IT22" s="118" t="str">
        <f t="shared" si="0"/>
        <v/>
      </c>
      <c r="IU22" s="118" t="str">
        <f t="shared" si="132"/>
        <v/>
      </c>
      <c r="IV22" s="118"/>
      <c r="IW22" s="128">
        <f t="shared" si="133"/>
        <v>1.1908301556219725</v>
      </c>
      <c r="IX22" s="118">
        <f t="shared" si="134"/>
        <v>1</v>
      </c>
      <c r="IY22" s="127">
        <f t="shared" si="135"/>
        <v>14813</v>
      </c>
      <c r="IZ22" s="127" t="str">
        <f>IF(IY22&lt;&gt;"", IF(RANK(IY22, $IY$5:$IY$62)+COUNTIF(IY$5:IY22,IY22)-1&lt;=(400-$IU$63-$IX$63), RANK(IY22, $IY$5:$IY$62)+COUNTIF(IY$5:IY22,IY22)-1, ""), "")</f>
        <v/>
      </c>
      <c r="JA22" s="127">
        <f t="shared" si="136"/>
        <v>1</v>
      </c>
      <c r="JB22" s="129">
        <f t="shared" si="137"/>
        <v>1</v>
      </c>
      <c r="JD22" s="131">
        <f t="shared" si="1"/>
        <v>2.8959435299000524E-3</v>
      </c>
      <c r="JE22" s="132">
        <f t="shared" si="2"/>
        <v>2.5000000000000001E-3</v>
      </c>
      <c r="JF22" s="133">
        <f t="shared" si="138"/>
        <v>-3.9594352990005239E-4</v>
      </c>
      <c r="JH22" s="134">
        <f t="shared" si="3"/>
        <v>92437</v>
      </c>
      <c r="JI22" s="132">
        <f t="shared" si="139"/>
        <v>2.9696859882429516E-3</v>
      </c>
      <c r="JJ22" s="132">
        <f t="shared" si="4"/>
        <v>2.5000000000000001E-3</v>
      </c>
      <c r="JK22" s="135">
        <f t="shared" si="140"/>
        <v>-4.6968598824295152E-4</v>
      </c>
    </row>
    <row r="23" spans="1:271" ht="15" customHeight="1" x14ac:dyDescent="0.2">
      <c r="A23" s="100" t="s">
        <v>215</v>
      </c>
      <c r="B23" s="77"/>
      <c r="C23" s="114">
        <f t="shared" si="141"/>
        <v>0</v>
      </c>
      <c r="D23" s="115" t="str">
        <f t="shared" si="5"/>
        <v/>
      </c>
      <c r="E23" s="115" t="str">
        <f t="shared" si="6"/>
        <v/>
      </c>
      <c r="F23" s="115" t="str">
        <f>IF(E23&lt;&gt;"", IF(RANK(E23, E$5:E$62)+COUNTIF(E$5:E23,E23)-1&lt;=(F$65-D$63),RANK(E23, E$5:E$62)+COUNTIF(E$5:E23,E23)-1, ""), "")</f>
        <v/>
      </c>
      <c r="G23" s="117" t="str">
        <f t="shared" si="7"/>
        <v/>
      </c>
      <c r="H23" s="77"/>
      <c r="I23" s="114">
        <f t="shared" si="142"/>
        <v>0</v>
      </c>
      <c r="J23" s="115" t="str">
        <f t="shared" si="8"/>
        <v/>
      </c>
      <c r="K23" s="115" t="str">
        <f t="shared" si="9"/>
        <v/>
      </c>
      <c r="L23" s="115" t="str">
        <f>IF(K23&lt;&gt;"", IF(RANK(K23, K$5:K$62)+COUNTIF(K$5:K23,K23)-1&lt;=(L$65-J$63),RANK(K23, K$5:K$62)+COUNTIF(K$5:K23,K23)-1, ""), "")</f>
        <v/>
      </c>
      <c r="M23" s="117" t="str">
        <f t="shared" si="10"/>
        <v/>
      </c>
      <c r="N23" s="77"/>
      <c r="O23" s="114">
        <f t="shared" si="143"/>
        <v>0</v>
      </c>
      <c r="P23" s="115" t="str">
        <f t="shared" si="11"/>
        <v/>
      </c>
      <c r="Q23" s="115" t="str">
        <f t="shared" si="12"/>
        <v/>
      </c>
      <c r="R23" s="115" t="str">
        <f>IF(Q23&lt;&gt;"", IF(RANK(Q23, Q$5:Q$62)+COUNTIF(Q$5:Q23,Q23)-1&lt;=(R$65-P$63),RANK(Q23, Q$5:Q$62)+COUNTIF(Q$5:Q23,Q23)-1, ""), "")</f>
        <v/>
      </c>
      <c r="S23" s="117" t="str">
        <f t="shared" si="13"/>
        <v/>
      </c>
      <c r="T23" s="77"/>
      <c r="U23" s="114">
        <f t="shared" si="144"/>
        <v>0</v>
      </c>
      <c r="V23" s="115" t="str">
        <f t="shared" si="14"/>
        <v/>
      </c>
      <c r="W23" s="115" t="str">
        <f t="shared" si="15"/>
        <v/>
      </c>
      <c r="X23" s="115" t="str">
        <f>IF(W23&lt;&gt;"", IF(RANK(W23, W$5:W$62)+COUNTIF(W$5:W23,W23)-1&lt;=(X$65-V$63),RANK(W23, W$5:W$62)+COUNTIF(W$5:W23,W23)-1, ""), "")</f>
        <v/>
      </c>
      <c r="Y23" s="117" t="str">
        <f t="shared" si="16"/>
        <v/>
      </c>
      <c r="Z23" s="77"/>
      <c r="AA23" s="114">
        <f t="shared" si="145"/>
        <v>0</v>
      </c>
      <c r="AB23" s="115" t="str">
        <f t="shared" si="17"/>
        <v/>
      </c>
      <c r="AC23" s="115" t="str">
        <f t="shared" si="18"/>
        <v/>
      </c>
      <c r="AD23" s="115" t="str">
        <f>IF(AC23&lt;&gt;"", IF(RANK(AC23, AC$5:AC$62)+COUNTIF(AC$5:AC23,AC23)-1&lt;=(AD$65-AB$63),RANK(AC23, AC$5:AC$62)+COUNTIF(AC$5:AC23,AC23)-1, ""), "")</f>
        <v/>
      </c>
      <c r="AE23" s="117" t="str">
        <f t="shared" si="19"/>
        <v/>
      </c>
      <c r="AF23" s="77"/>
      <c r="AG23" s="114">
        <f t="shared" si="146"/>
        <v>0</v>
      </c>
      <c r="AH23" s="115" t="str">
        <f t="shared" si="20"/>
        <v/>
      </c>
      <c r="AI23" s="115" t="str">
        <f t="shared" si="21"/>
        <v/>
      </c>
      <c r="AJ23" s="115" t="str">
        <f>IF(AI23&lt;&gt;"", IF(RANK(AI23, AI$5:AI$62)+COUNTIF(AI$5:AI23,AI23)-1&lt;=(AJ$65-AH$63),RANK(AI23, AI$5:AI$62)+COUNTIF(AI$5:AI23,AI23)-1, ""), "")</f>
        <v/>
      </c>
      <c r="AK23" s="117" t="str">
        <f t="shared" si="22"/>
        <v/>
      </c>
      <c r="AL23" s="77"/>
      <c r="AM23" s="114">
        <f t="shared" si="147"/>
        <v>0</v>
      </c>
      <c r="AN23" s="115" t="str">
        <f t="shared" si="23"/>
        <v/>
      </c>
      <c r="AO23" s="115" t="str">
        <f t="shared" si="24"/>
        <v/>
      </c>
      <c r="AP23" s="115" t="str">
        <f>IF(AO23&lt;&gt;"", IF(RANK(AO23, AO$5:AO$62)+COUNTIF(AO$5:AO23,AO23)-1&lt;=(AP$65-AN$63),RANK(AO23, AO$5:AO$62)+COUNTIF(AO$5:AO23,AO23)-1, ""), "")</f>
        <v/>
      </c>
      <c r="AQ23" s="117" t="str">
        <f t="shared" si="25"/>
        <v/>
      </c>
      <c r="AR23" s="77">
        <v>166</v>
      </c>
      <c r="AS23" s="114">
        <f t="shared" si="148"/>
        <v>2.1385965138300202E-3</v>
      </c>
      <c r="AT23" s="115" t="str">
        <f t="shared" si="26"/>
        <v/>
      </c>
      <c r="AU23" s="115">
        <f t="shared" si="27"/>
        <v>166</v>
      </c>
      <c r="AV23" s="115" t="str">
        <f>IF(AU23&lt;&gt;"", IF(RANK(AU23, AU$5:AU$62)+COUNTIF(AU$5:AU23,AU23)-1&lt;=(AV$65-AT$63),RANK(AU23, AU$5:AU$62)+COUNTIF(AU$5:AU23,AU23)-1, ""), "")</f>
        <v/>
      </c>
      <c r="AW23" s="117" t="str">
        <f t="shared" si="28"/>
        <v/>
      </c>
      <c r="AX23" s="77">
        <v>109</v>
      </c>
      <c r="AY23" s="114">
        <f t="shared" si="149"/>
        <v>1.4974172986042423E-3</v>
      </c>
      <c r="AZ23" s="115" t="str">
        <f t="shared" si="29"/>
        <v/>
      </c>
      <c r="BA23" s="115">
        <f t="shared" si="30"/>
        <v>109</v>
      </c>
      <c r="BB23" s="115" t="str">
        <f>IF(BA23&lt;&gt;"", IF(RANK(BA23, BA$5:BA$62)+COUNTIF(BA$5:BA23,BA23)-1&lt;=(BB$65-AZ$63),RANK(BA23, BA$5:BA$62)+COUNTIF(BA$5:BA23,BA23)-1, ""), "")</f>
        <v/>
      </c>
      <c r="BC23" s="117" t="str">
        <f t="shared" si="31"/>
        <v/>
      </c>
      <c r="BD23" s="77">
        <v>83</v>
      </c>
      <c r="BE23" s="114">
        <f t="shared" si="150"/>
        <v>1.1796139961911258E-3</v>
      </c>
      <c r="BF23" s="115" t="str">
        <f t="shared" si="32"/>
        <v/>
      </c>
      <c r="BG23" s="115">
        <f t="shared" si="33"/>
        <v>83</v>
      </c>
      <c r="BH23" s="115" t="str">
        <f>IF(BG23&lt;&gt;"", IF(RANK(BG23, BG$5:BG$62)+COUNTIF(BG$5:BG23,BG23)-1&lt;=(BH$65-BF$63),RANK(BG23, BG$5:BG$62)+COUNTIF(BG$5:BG23,BG23)-1, ""), "")</f>
        <v/>
      </c>
      <c r="BI23" s="117" t="str">
        <f t="shared" si="34"/>
        <v/>
      </c>
      <c r="BJ23" s="77">
        <v>153</v>
      </c>
      <c r="BK23" s="114">
        <f t="shared" si="151"/>
        <v>2.1452607964105438E-3</v>
      </c>
      <c r="BL23" s="115" t="str">
        <f t="shared" si="35"/>
        <v/>
      </c>
      <c r="BM23" s="115">
        <f t="shared" si="36"/>
        <v>153</v>
      </c>
      <c r="BN23" s="115" t="str">
        <f>IF(BM23&lt;&gt;"", IF(RANK(BM23, BM$5:BM$62)+COUNTIF(BM$5:BM23,BM23)-1&lt;=(BN$65-BL$63),RANK(BM23, BM$5:BM$62)+COUNTIF(BM$5:BM23,BM23)-1, ""), "")</f>
        <v/>
      </c>
      <c r="BO23" s="117" t="str">
        <f t="shared" si="37"/>
        <v/>
      </c>
      <c r="BP23" s="77">
        <v>121</v>
      </c>
      <c r="BQ23" s="114">
        <f t="shared" si="152"/>
        <v>1.685448036661977E-3</v>
      </c>
      <c r="BR23" s="115" t="str">
        <f t="shared" si="38"/>
        <v/>
      </c>
      <c r="BS23" s="115">
        <f t="shared" si="39"/>
        <v>121</v>
      </c>
      <c r="BT23" s="115" t="str">
        <f>IF(BS23&lt;&gt;"", IF(RANK(BS23, BS$5:BS$62)+COUNTIF(BS$5:BS23,BS23)-1&lt;=(BT$65-BR$63),RANK(BS23, BS$5:BS$62)+COUNTIF(BS$5:BS23,BS23)-1, ""), "")</f>
        <v/>
      </c>
      <c r="BU23" s="117" t="str">
        <f t="shared" si="40"/>
        <v/>
      </c>
      <c r="BV23" s="77">
        <v>60</v>
      </c>
      <c r="BW23" s="114">
        <f t="shared" si="153"/>
        <v>8.6849533183759142E-4</v>
      </c>
      <c r="BX23" s="115" t="str">
        <f t="shared" si="41"/>
        <v/>
      </c>
      <c r="BY23" s="115">
        <f t="shared" si="42"/>
        <v>60</v>
      </c>
      <c r="BZ23" s="115" t="str">
        <f>IF(BY23&lt;&gt;"", IF(RANK(BY23, BY$5:BY$62)+COUNTIF(BY$5:BY23,BY23)-1&lt;=(BZ$65-BX$63),RANK(BY23, BY$5:BY$62)+COUNTIF(BY$5:BY23,BY23)-1, ""), "")</f>
        <v/>
      </c>
      <c r="CA23" s="117" t="str">
        <f t="shared" si="43"/>
        <v/>
      </c>
      <c r="CB23" s="77">
        <v>78</v>
      </c>
      <c r="CC23" s="114">
        <f t="shared" si="154"/>
        <v>1.0775564335645015E-3</v>
      </c>
      <c r="CD23" s="115" t="str">
        <f t="shared" si="44"/>
        <v/>
      </c>
      <c r="CE23" s="115">
        <f t="shared" si="45"/>
        <v>78</v>
      </c>
      <c r="CF23" s="115" t="str">
        <f>IF(CE23&lt;&gt;"", IF(RANK(CE23, CE$5:CE$62)+COUNTIF(CE$5:CE23,CE23)-1&lt;=(CF$65-CD$63),RANK(CE23, CE$5:CE$62)+COUNTIF(CE$5:CE23,CE23)-1, ""), "")</f>
        <v/>
      </c>
      <c r="CG23" s="117" t="str">
        <f t="shared" si="46"/>
        <v/>
      </c>
      <c r="CH23" s="77">
        <v>191</v>
      </c>
      <c r="CI23" s="114">
        <f t="shared" si="155"/>
        <v>2.8592814371257483E-3</v>
      </c>
      <c r="CJ23" s="115" t="str">
        <f t="shared" si="47"/>
        <v/>
      </c>
      <c r="CK23" s="115">
        <f t="shared" si="48"/>
        <v>191</v>
      </c>
      <c r="CL23" s="115" t="str">
        <f>IF(CK23&lt;&gt;"", IF(RANK(CK23, CK$5:CK$62)+COUNTIF(CK$5:CK23,CK23)-1&lt;=(CL$65-CJ$63),RANK(CK23, CK$5:CK$62)+COUNTIF(CK$5:CK23,CK23)-1, ""), "")</f>
        <v/>
      </c>
      <c r="CM23" s="117" t="str">
        <f t="shared" si="49"/>
        <v/>
      </c>
      <c r="CN23" s="77"/>
      <c r="CO23" s="114">
        <f t="shared" si="156"/>
        <v>0</v>
      </c>
      <c r="CP23" s="115" t="str">
        <f t="shared" si="50"/>
        <v/>
      </c>
      <c r="CQ23" s="115" t="str">
        <f t="shared" si="51"/>
        <v/>
      </c>
      <c r="CR23" s="115" t="str">
        <f>IF(CQ23&lt;&gt;"", IF(RANK(CQ23, CQ$5:CQ$62)+COUNTIF(CQ$5:CQ23,CQ23)-1&lt;=(CR$65-CP$63),RANK(CQ23, CQ$5:CQ$62)+COUNTIF(CQ$5:CQ23,CQ23)-1, ""), "")</f>
        <v/>
      </c>
      <c r="CS23" s="117" t="str">
        <f t="shared" si="52"/>
        <v/>
      </c>
      <c r="CT23" s="77"/>
      <c r="CU23" s="114">
        <f t="shared" si="157"/>
        <v>0</v>
      </c>
      <c r="CV23" s="115" t="str">
        <f t="shared" si="53"/>
        <v/>
      </c>
      <c r="CW23" s="115" t="str">
        <f t="shared" si="54"/>
        <v/>
      </c>
      <c r="CX23" s="115" t="str">
        <f>IF(CW23&lt;&gt;"", IF(RANK(CW23, CW$5:CW$62)+COUNTIF(CW$5:CW23,CW23)-1&lt;=(CX$65-CV$63),RANK(CW23, CW$5:CW$62)+COUNTIF(CW$5:CW23,CW23)-1, ""), "")</f>
        <v/>
      </c>
      <c r="CY23" s="117" t="str">
        <f t="shared" si="55"/>
        <v/>
      </c>
      <c r="CZ23" s="77"/>
      <c r="DA23" s="114">
        <f t="shared" si="158"/>
        <v>0</v>
      </c>
      <c r="DB23" s="115" t="str">
        <f t="shared" si="56"/>
        <v/>
      </c>
      <c r="DC23" s="115" t="str">
        <f t="shared" si="57"/>
        <v/>
      </c>
      <c r="DD23" s="115" t="str">
        <f>IF(DC23&lt;&gt;"", IF(RANK(DC23, DC$5:DC$62)+COUNTIF(DC$5:DC23,DC23)-1&lt;=(DD$65-DB$63),RANK(DC23, DC$5:DC$62)+COUNTIF(DC$5:DC23,DC23)-1, ""), "")</f>
        <v/>
      </c>
      <c r="DE23" s="117" t="str">
        <f t="shared" si="58"/>
        <v/>
      </c>
      <c r="DF23" s="77"/>
      <c r="DG23" s="114">
        <f t="shared" si="159"/>
        <v>0</v>
      </c>
      <c r="DH23" s="115" t="str">
        <f t="shared" si="59"/>
        <v/>
      </c>
      <c r="DI23" s="115" t="str">
        <f t="shared" si="60"/>
        <v/>
      </c>
      <c r="DJ23" s="115" t="str">
        <f>IF(DI23&lt;&gt;"", IF(RANK(DI23, DI$5:DI$62)+COUNTIF(DI$5:DI23,DI23)-1&lt;=(DJ$65-DH$63),RANK(DI23, DI$5:DI$62)+COUNTIF(DI$5:DI23,DI23)-1, ""), "")</f>
        <v/>
      </c>
      <c r="DK23" s="117" t="str">
        <f t="shared" si="61"/>
        <v/>
      </c>
      <c r="DL23" s="77"/>
      <c r="DM23" s="114">
        <f t="shared" si="160"/>
        <v>0</v>
      </c>
      <c r="DN23" s="115" t="str">
        <f t="shared" si="62"/>
        <v/>
      </c>
      <c r="DO23" s="115" t="str">
        <f t="shared" si="63"/>
        <v/>
      </c>
      <c r="DP23" s="115" t="str">
        <f>IF(DO23&lt;&gt;"", IF(RANK(DO23, DO$5:DO$62)+COUNTIF(DO$5:DO23,DO23)-1&lt;=(DP$65-DN$63),RANK(DO23, DO$5:DO$62)+COUNTIF(DO$5:DO23,DO23)-1, ""), "")</f>
        <v/>
      </c>
      <c r="DQ23" s="117" t="str">
        <f t="shared" si="64"/>
        <v/>
      </c>
      <c r="DR23" s="77"/>
      <c r="DS23" s="114">
        <f t="shared" si="161"/>
        <v>0</v>
      </c>
      <c r="DT23" s="115" t="str">
        <f t="shared" si="65"/>
        <v/>
      </c>
      <c r="DU23" s="115" t="str">
        <f t="shared" si="66"/>
        <v/>
      </c>
      <c r="DV23" s="115" t="str">
        <f>IF(DU23&lt;&gt;"", IF(RANK(DU23, DU$5:DU$62)+COUNTIF(DU$5:DU23,DU23)-1&lt;=(DV$65-DT$63),RANK(DU23, DU$5:DU$62)+COUNTIF(DU$5:DU23,DU23)-1, ""), "")</f>
        <v/>
      </c>
      <c r="DW23" s="117" t="str">
        <f t="shared" si="67"/>
        <v/>
      </c>
      <c r="DX23" s="77"/>
      <c r="DY23" s="114">
        <f t="shared" si="162"/>
        <v>0</v>
      </c>
      <c r="DZ23" s="115" t="str">
        <f t="shared" si="68"/>
        <v/>
      </c>
      <c r="EA23" s="115" t="str">
        <f t="shared" si="69"/>
        <v/>
      </c>
      <c r="EB23" s="115" t="str">
        <f>IF(EA23&lt;&gt;"", IF(RANK(EA23, EA$5:EA$62)+COUNTIF(EA$5:EA23,EA23)-1&lt;=(EB$65-DZ$63),RANK(EA23, EA$5:EA$62)+COUNTIF(EA$5:EA23,EA23)-1, ""), "")</f>
        <v/>
      </c>
      <c r="EC23" s="117" t="str">
        <f t="shared" si="70"/>
        <v/>
      </c>
      <c r="ED23" s="77"/>
      <c r="EE23" s="114">
        <f t="shared" si="163"/>
        <v>0</v>
      </c>
      <c r="EF23" s="115" t="str">
        <f t="shared" si="71"/>
        <v/>
      </c>
      <c r="EG23" s="116" t="str">
        <f t="shared" si="72"/>
        <v/>
      </c>
      <c r="EH23" s="115" t="str">
        <f>IF(EG23&lt;&gt;"", IF(RANK(EG23, EG$5:EG$62)+COUNTIF(EG$5:EG23,EG23)-1&lt;=(EH$65-EF$63),RANK(EG23, EG$5:EG$62)+COUNTIF(EG$5:EG23,EG23)-1, ""), "")</f>
        <v/>
      </c>
      <c r="EI23" s="117" t="str">
        <f t="shared" si="73"/>
        <v/>
      </c>
      <c r="EJ23" s="77"/>
      <c r="EK23" s="114">
        <f t="shared" si="164"/>
        <v>0</v>
      </c>
      <c r="EL23" s="115" t="str">
        <f t="shared" si="74"/>
        <v/>
      </c>
      <c r="EM23" s="115" t="str">
        <f t="shared" si="75"/>
        <v/>
      </c>
      <c r="EN23" s="115" t="str">
        <f>IF(EM23&lt;&gt;"", IF(RANK(EM23, EM$5:EM$62)+COUNTIF(EM$5:EM23,EM23)-1&lt;=(EN$65-EL$63),RANK(EM23, EM$5:EM$62)+COUNTIF(EM$5:EM23,EM23)-1, ""), "")</f>
        <v/>
      </c>
      <c r="EO23" s="117" t="str">
        <f t="shared" si="76"/>
        <v/>
      </c>
      <c r="EP23" s="77"/>
      <c r="EQ23" s="114">
        <f t="shared" si="165"/>
        <v>0</v>
      </c>
      <c r="ER23" s="115" t="str">
        <f t="shared" si="77"/>
        <v/>
      </c>
      <c r="ES23" s="115" t="str">
        <f t="shared" si="78"/>
        <v/>
      </c>
      <c r="ET23" s="115" t="str">
        <f>IF(ES23&lt;&gt;"", IF(RANK(ES23, ES$5:ES$62)+COUNTIF(ES$5:ES23,ES23)-1&lt;=(ET$65-ER$63),RANK(ES23, ES$5:ES$62)+COUNTIF(ES$5:ES23,ES23)-1, ""), "")</f>
        <v/>
      </c>
      <c r="EU23" s="117" t="str">
        <f t="shared" si="79"/>
        <v/>
      </c>
      <c r="EV23" s="77"/>
      <c r="EW23" s="114">
        <f t="shared" si="166"/>
        <v>0</v>
      </c>
      <c r="EX23" s="115" t="str">
        <f t="shared" si="80"/>
        <v/>
      </c>
      <c r="EY23" s="115" t="str">
        <f t="shared" si="81"/>
        <v/>
      </c>
      <c r="EZ23" s="115" t="str">
        <f>IF(EY23&lt;&gt;"", IF(RANK(EY23, EY$5:EY$62)+COUNTIF(EY$5:EY23,EY23)-1&lt;=(EZ$65-EX$63),RANK(EY23, EY$5:EY$62)+COUNTIF(EY$5:EY23,EY23)-1, ""), "")</f>
        <v/>
      </c>
      <c r="FA23" s="117" t="str">
        <f t="shared" si="82"/>
        <v/>
      </c>
      <c r="FB23" s="77"/>
      <c r="FC23" s="114">
        <f t="shared" si="167"/>
        <v>0</v>
      </c>
      <c r="FD23" s="115" t="str">
        <f t="shared" si="83"/>
        <v/>
      </c>
      <c r="FE23" s="115" t="str">
        <f t="shared" si="84"/>
        <v/>
      </c>
      <c r="FF23" s="115" t="str">
        <f>IF(FE23&lt;&gt;"", IF(RANK(FE23, FE$5:FE$62)+COUNTIF(FE$5:FE23,FE23)-1&lt;=(FF$65-FD$63),RANK(FE23, FE$5:FE$62)+COUNTIF(FE$5:FE23,FE23)-1, ""), "")</f>
        <v/>
      </c>
      <c r="FG23" s="117" t="str">
        <f t="shared" si="85"/>
        <v/>
      </c>
      <c r="FH23" s="77"/>
      <c r="FI23" s="114">
        <f t="shared" si="168"/>
        <v>0</v>
      </c>
      <c r="FJ23" s="115" t="str">
        <f t="shared" si="86"/>
        <v/>
      </c>
      <c r="FK23" s="115" t="str">
        <f t="shared" si="87"/>
        <v/>
      </c>
      <c r="FL23" s="115" t="str">
        <f>IF(FK23&lt;&gt;"", IF(RANK(FK23, FK$5:FK$62)+COUNTIF(FK$5:FK23,FK23)-1&lt;=(FL$65-FJ$63),RANK(FK23, FK$5:FK$62)+COUNTIF(FK$5:FK23,FK23)-1, ""), "")</f>
        <v/>
      </c>
      <c r="FM23" s="117" t="str">
        <f t="shared" si="88"/>
        <v/>
      </c>
      <c r="FN23" s="77"/>
      <c r="FO23" s="114">
        <f t="shared" si="169"/>
        <v>0</v>
      </c>
      <c r="FP23" s="115" t="str">
        <f t="shared" si="89"/>
        <v/>
      </c>
      <c r="FQ23" s="115" t="str">
        <f t="shared" si="90"/>
        <v/>
      </c>
      <c r="FR23" s="115" t="str">
        <f>IF(FQ23&lt;&gt;"", IF(RANK(FQ23, FQ$5:FQ$62)+COUNTIF(FQ$5:FQ23,FQ23)-1&lt;=(FR$65-FP$63),RANK(FQ23, FQ$5:FQ$62)+COUNTIF(FQ$5:FQ23,FQ23)-1, ""), "")</f>
        <v/>
      </c>
      <c r="FS23" s="117" t="str">
        <f t="shared" si="91"/>
        <v/>
      </c>
      <c r="FT23" s="77">
        <v>112</v>
      </c>
      <c r="FU23" s="114">
        <f t="shared" si="170"/>
        <v>1.9630869542355354E-3</v>
      </c>
      <c r="FV23" s="115" t="str">
        <f t="shared" si="92"/>
        <v/>
      </c>
      <c r="FW23" s="115">
        <f t="shared" si="93"/>
        <v>112</v>
      </c>
      <c r="FX23" s="115" t="str">
        <f>IF(FW23&lt;&gt;"", IF(RANK(FW23, FW$5:FW$62)+COUNTIF(FW$5:FW23,FW23)-1&lt;=(FX$65-FV$63),RANK(FW23, FW$5:FW$62)+COUNTIF(FW$5:FW23,FW23)-1, ""), "")</f>
        <v/>
      </c>
      <c r="FY23" s="117" t="str">
        <f t="shared" si="94"/>
        <v/>
      </c>
      <c r="FZ23" s="77">
        <v>292</v>
      </c>
      <c r="GA23" s="114">
        <f t="shared" si="171"/>
        <v>5.0981213771911444E-3</v>
      </c>
      <c r="GB23" s="115" t="str">
        <f t="shared" si="95"/>
        <v/>
      </c>
      <c r="GC23" s="115">
        <f t="shared" si="96"/>
        <v>292</v>
      </c>
      <c r="GD23" s="115" t="str">
        <f>IF(GC23&lt;&gt;"", IF(RANK(GC23, GC$5:GC$62)+COUNTIF(GC$5:GC23,GC23)-1&lt;=(GD$65-GB$63),RANK(GC23, GC$5:GC$62)+COUNTIF(GC$5:GC23,GC23)-1, ""), "")</f>
        <v/>
      </c>
      <c r="GE23" s="117" t="str">
        <f t="shared" si="97"/>
        <v/>
      </c>
      <c r="GF23" s="77">
        <v>138</v>
      </c>
      <c r="GG23" s="114">
        <f t="shared" si="172"/>
        <v>2.2516275351204948E-3</v>
      </c>
      <c r="GH23" s="115" t="str">
        <f t="shared" si="98"/>
        <v/>
      </c>
      <c r="GI23" s="115">
        <f t="shared" si="99"/>
        <v>138</v>
      </c>
      <c r="GJ23" s="115" t="str">
        <f>IF(GI23&lt;&gt;"", IF(RANK(GI23, GI$5:GI$62)+COUNTIF(GI$5:GI23,GI23)-1&lt;=(GJ$65-GH$63),RANK(GI23, GI$5:GI$62)+COUNTIF(GI$5:GI23,GI23)-1, ""), "")</f>
        <v/>
      </c>
      <c r="GK23" s="117" t="str">
        <f t="shared" si="100"/>
        <v/>
      </c>
      <c r="GL23" s="77">
        <v>144</v>
      </c>
      <c r="GM23" s="114">
        <f t="shared" si="173"/>
        <v>2.3905572986702523E-3</v>
      </c>
      <c r="GN23" s="115" t="str">
        <f t="shared" si="101"/>
        <v/>
      </c>
      <c r="GO23" s="115">
        <f t="shared" si="102"/>
        <v>144</v>
      </c>
      <c r="GP23" s="115" t="str">
        <f>IF(GO23&lt;&gt;"", IF(RANK(GO23, GO$5:GO$62)+COUNTIF(GO$5:GO23,GO23)-1&lt;=(GP$65-GN$63),RANK(GO23, GO$5:GO$62)+COUNTIF(GO$5:GO23,GO23)-1, ""), "")</f>
        <v/>
      </c>
      <c r="GQ23" s="117" t="str">
        <f t="shared" si="103"/>
        <v/>
      </c>
      <c r="GR23" s="77"/>
      <c r="GS23" s="114">
        <f t="shared" si="174"/>
        <v>0</v>
      </c>
      <c r="GT23" s="115" t="str">
        <f t="shared" si="104"/>
        <v/>
      </c>
      <c r="GU23" s="115" t="str">
        <f t="shared" si="105"/>
        <v/>
      </c>
      <c r="GV23" s="115" t="str">
        <f>IF(GU23&lt;&gt;"", IF(RANK(GU23, GU$5:GU$62)+COUNTIF(GU$5:GU23,GU23)-1&lt;=(GV$65-GT$63),RANK(GU23, GU$5:GU$62)+COUNTIF(GU$5:GU23,GU23)-1, ""), "")</f>
        <v/>
      </c>
      <c r="GW23" s="117" t="str">
        <f t="shared" si="106"/>
        <v/>
      </c>
      <c r="GX23" s="77"/>
      <c r="GY23" s="114">
        <f t="shared" si="175"/>
        <v>0</v>
      </c>
      <c r="GZ23" s="115" t="str">
        <f t="shared" si="107"/>
        <v/>
      </c>
      <c r="HA23" s="115" t="str">
        <f t="shared" si="108"/>
        <v/>
      </c>
      <c r="HB23" s="115" t="str">
        <f>IF(HA23&lt;&gt;"", IF(RANK(HA23, HA$5:HA$62)+COUNTIF(HA$5:HA23,HA23)-1&lt;=(HB$65-GZ$63),RANK(HA23, HA$5:HA$62)+COUNTIF(HA$5:HA23,HA23)-1, ""), "")</f>
        <v/>
      </c>
      <c r="HC23" s="117" t="str">
        <f t="shared" si="109"/>
        <v/>
      </c>
      <c r="HD23" s="77"/>
      <c r="HE23" s="114">
        <f t="shared" si="176"/>
        <v>0</v>
      </c>
      <c r="HF23" s="115" t="str">
        <f t="shared" si="110"/>
        <v/>
      </c>
      <c r="HG23" s="115" t="str">
        <f t="shared" si="111"/>
        <v/>
      </c>
      <c r="HH23" s="115" t="str">
        <f>IF(HG23&lt;&gt;"", IF(RANK(HG23, HG$5:HG$62)+COUNTIF(HG$5:HG23,HG23)-1&lt;=(HH$65-HF$63),RANK(HG23, HG$5:HG$62)+COUNTIF(HG$5:HG23,HG23)-1, ""), "")</f>
        <v/>
      </c>
      <c r="HI23" s="117" t="str">
        <f t="shared" si="112"/>
        <v/>
      </c>
      <c r="HJ23" s="77"/>
      <c r="HK23" s="114">
        <f t="shared" si="177"/>
        <v>0</v>
      </c>
      <c r="HL23" s="115" t="str">
        <f t="shared" si="113"/>
        <v/>
      </c>
      <c r="HM23" s="115" t="str">
        <f t="shared" si="114"/>
        <v/>
      </c>
      <c r="HN23" s="115" t="str">
        <f>IF(HM23&lt;&gt;"", IF(RANK(HM23, HM$5:HM$62)+COUNTIF(HM$5:HM23,HM23)-1&lt;=(HN$65-HL$63),RANK(HM23, HM$5:HM$62)+COUNTIF(HM$5:HM23,HM23)-1, ""), "")</f>
        <v/>
      </c>
      <c r="HO23" s="117" t="str">
        <f t="shared" si="115"/>
        <v/>
      </c>
      <c r="HP23" s="77"/>
      <c r="HQ23" s="114">
        <f t="shared" si="178"/>
        <v>0</v>
      </c>
      <c r="HR23" s="115" t="str">
        <f t="shared" si="116"/>
        <v/>
      </c>
      <c r="HS23" s="115" t="str">
        <f t="shared" si="117"/>
        <v/>
      </c>
      <c r="HT23" s="115" t="str">
        <f>IF(HS23&lt;&gt;"", IF(RANK(HS23, HS$5:HS$62)+COUNTIF(HS$5:HS23,HS23)-1&lt;=(HT$65-HR$63),RANK(HS23, HS$5:HS$62)+COUNTIF(HS$5:HS23,HS23)-1, ""), "")</f>
        <v/>
      </c>
      <c r="HU23" s="117" t="str">
        <f t="shared" si="118"/>
        <v/>
      </c>
      <c r="HV23" s="77"/>
      <c r="HW23" s="114">
        <f t="shared" si="179"/>
        <v>0</v>
      </c>
      <c r="HX23" s="115" t="str">
        <f t="shared" si="119"/>
        <v/>
      </c>
      <c r="HY23" s="115" t="str">
        <f t="shared" si="120"/>
        <v/>
      </c>
      <c r="HZ23" s="115" t="str">
        <f>IF(HY23&lt;&gt;"", IF(RANK(HY23, HY$5:HY$62)+COUNTIF(HY$5:HY23,HY23)-1&lt;=(HZ$65-HX$63),RANK(HY23, HY$5:HY$62)+COUNTIF(HY$5:HY23,HY23)-1, ""), "")</f>
        <v/>
      </c>
      <c r="IA23" s="117" t="str">
        <f t="shared" si="121"/>
        <v/>
      </c>
      <c r="IB23" s="77"/>
      <c r="IC23" s="114">
        <f t="shared" si="180"/>
        <v>0</v>
      </c>
      <c r="ID23" s="115" t="str">
        <f t="shared" si="122"/>
        <v/>
      </c>
      <c r="IE23" s="115" t="str">
        <f t="shared" si="123"/>
        <v/>
      </c>
      <c r="IF23" s="115" t="str">
        <f>IF(IE23&lt;&gt;"", IF(RANK(IE23, IE$5:IE$62)+COUNTIF(IE$5:IE23,IE23)-1&lt;=(IF$65-ID$63),RANK(IE23, IE$5:IE$62)+COUNTIF(IE$5:IE23,IE23)-1, ""), "")</f>
        <v/>
      </c>
      <c r="IG23" s="117" t="str">
        <f t="shared" si="124"/>
        <v/>
      </c>
      <c r="IH23" s="77"/>
      <c r="II23" s="114">
        <f t="shared" si="181"/>
        <v>0</v>
      </c>
      <c r="IJ23" s="115" t="str">
        <f t="shared" si="125"/>
        <v/>
      </c>
      <c r="IK23" s="115" t="str">
        <f t="shared" si="126"/>
        <v/>
      </c>
      <c r="IL23" s="115" t="str">
        <f>IF(IK23&lt;&gt;"", IF(RANK(IK23, IK$5:IK$62)+COUNTIF(IK$5:IK23,IK23)-1&lt;=(IL$65-IJ$63),RANK(IK23, IK$5:IK$62)+COUNTIF(IK$5:IK23,IK23)-1, ""), "")</f>
        <v/>
      </c>
      <c r="IM23" s="117" t="str">
        <f t="shared" si="127"/>
        <v/>
      </c>
      <c r="IN23" s="104" t="str">
        <f t="shared" si="128"/>
        <v/>
      </c>
      <c r="IO23" s="41">
        <f t="shared" si="129"/>
        <v>1647</v>
      </c>
      <c r="IP23" s="42">
        <v>3643</v>
      </c>
      <c r="IQ23" s="43">
        <f t="shared" si="130"/>
        <v>5290</v>
      </c>
      <c r="IR23" s="43"/>
      <c r="IS23" s="98" t="str">
        <f t="shared" si="131"/>
        <v/>
      </c>
      <c r="IT23" s="77" t="str">
        <f t="shared" si="0"/>
        <v/>
      </c>
      <c r="IU23" s="77" t="str">
        <f t="shared" si="132"/>
        <v/>
      </c>
      <c r="IV23" s="77"/>
      <c r="IW23" s="99" t="str">
        <f t="shared" si="133"/>
        <v/>
      </c>
      <c r="IX23" s="77" t="str">
        <f t="shared" si="134"/>
        <v/>
      </c>
      <c r="IY23" s="98" t="str">
        <f t="shared" si="135"/>
        <v/>
      </c>
      <c r="IZ23" s="98" t="str">
        <f>IF(IY23&lt;&gt;"", IF(RANK(IY23, $IY$5:$IY$62)+COUNTIF(IY$5:IY23,IY23)-1&lt;=(400-$IU$63-$IX$63), RANK(IY23, $IY$5:$IY$62)+COUNTIF(IY$5:IY23,IY23)-1, ""), "")</f>
        <v/>
      </c>
      <c r="JA23" s="82" t="str">
        <f t="shared" si="136"/>
        <v/>
      </c>
      <c r="JB23" s="90" t="str">
        <f t="shared" si="137"/>
        <v/>
      </c>
      <c r="JD23" s="106">
        <f t="shared" si="1"/>
        <v>1.6572953766534263E-4</v>
      </c>
      <c r="JE23" s="56">
        <f t="shared" si="2"/>
        <v>0</v>
      </c>
      <c r="JF23" s="64">
        <f t="shared" si="138"/>
        <v>-1.6572953766534263E-4</v>
      </c>
      <c r="JH23" s="108" t="str">
        <f t="shared" si="3"/>
        <v/>
      </c>
      <c r="JI23" s="56" t="str">
        <f t="shared" si="139"/>
        <v/>
      </c>
      <c r="JJ23" s="56" t="str">
        <f t="shared" si="4"/>
        <v/>
      </c>
      <c r="JK23" s="107" t="str">
        <f t="shared" si="140"/>
        <v/>
      </c>
    </row>
    <row r="24" spans="1:271" ht="15" customHeight="1" x14ac:dyDescent="0.2">
      <c r="A24" s="100" t="s">
        <v>216</v>
      </c>
      <c r="B24" s="77">
        <v>103</v>
      </c>
      <c r="C24" s="114">
        <f t="shared" si="141"/>
        <v>1.490809089593284E-3</v>
      </c>
      <c r="D24" s="115" t="str">
        <f t="shared" si="5"/>
        <v/>
      </c>
      <c r="E24" s="115">
        <f t="shared" si="6"/>
        <v>103</v>
      </c>
      <c r="F24" s="115" t="str">
        <f>IF(E24&lt;&gt;"", IF(RANK(E24, E$5:E$62)+COUNTIF(E$5:E24,E24)-1&lt;=(F$65-D$63),RANK(E24, E$5:E$62)+COUNTIF(E$5:E24,E24)-1, ""), "")</f>
        <v/>
      </c>
      <c r="G24" s="117" t="str">
        <f t="shared" si="7"/>
        <v/>
      </c>
      <c r="H24" s="77">
        <v>242</v>
      </c>
      <c r="I24" s="114">
        <f t="shared" si="142"/>
        <v>3.9505689145730282E-3</v>
      </c>
      <c r="J24" s="115" t="str">
        <f t="shared" si="8"/>
        <v/>
      </c>
      <c r="K24" s="115">
        <f t="shared" si="9"/>
        <v>242</v>
      </c>
      <c r="L24" s="115" t="str">
        <f>IF(K24&lt;&gt;"", IF(RANK(K24, K$5:K$62)+COUNTIF(K$5:K24,K24)-1&lt;=(L$65-J$63),RANK(K24, K$5:K$62)+COUNTIF(K$5:K24,K24)-1, ""), "")</f>
        <v/>
      </c>
      <c r="M24" s="117" t="str">
        <f t="shared" si="10"/>
        <v/>
      </c>
      <c r="N24" s="77">
        <v>792</v>
      </c>
      <c r="O24" s="114">
        <f t="shared" si="143"/>
        <v>1.3577918738213611E-2</v>
      </c>
      <c r="P24" s="115" t="str">
        <f t="shared" si="11"/>
        <v/>
      </c>
      <c r="Q24" s="115">
        <f t="shared" si="12"/>
        <v>792</v>
      </c>
      <c r="R24" s="115" t="str">
        <f>IF(Q24&lt;&gt;"", IF(RANK(Q24, Q$5:Q$62)+COUNTIF(Q$5:Q24,Q24)-1&lt;=(R$65-P$63),RANK(Q24, Q$5:Q$62)+COUNTIF(Q$5:Q24,Q24)-1, ""), "")</f>
        <v/>
      </c>
      <c r="S24" s="117" t="str">
        <f t="shared" si="13"/>
        <v/>
      </c>
      <c r="T24" s="77">
        <v>442</v>
      </c>
      <c r="U24" s="114">
        <f t="shared" si="144"/>
        <v>7.7375533926195648E-3</v>
      </c>
      <c r="V24" s="115" t="str">
        <f t="shared" si="14"/>
        <v/>
      </c>
      <c r="W24" s="115">
        <f t="shared" si="15"/>
        <v>442</v>
      </c>
      <c r="X24" s="115" t="str">
        <f>IF(W24&lt;&gt;"", IF(RANK(W24, W$5:W$62)+COUNTIF(W$5:W24,W24)-1&lt;=(X$65-V$63),RANK(W24, W$5:W$62)+COUNTIF(W$5:W24,W24)-1, ""), "")</f>
        <v/>
      </c>
      <c r="Y24" s="117" t="str">
        <f t="shared" si="16"/>
        <v/>
      </c>
      <c r="Z24" s="77">
        <v>385</v>
      </c>
      <c r="AA24" s="114">
        <f t="shared" si="145"/>
        <v>6.9519682195738532E-3</v>
      </c>
      <c r="AB24" s="115" t="str">
        <f t="shared" si="17"/>
        <v/>
      </c>
      <c r="AC24" s="115">
        <f t="shared" si="18"/>
        <v>385</v>
      </c>
      <c r="AD24" s="115" t="str">
        <f>IF(AC24&lt;&gt;"", IF(RANK(AC24, AC$5:AC$62)+COUNTIF(AC$5:AC24,AC24)-1&lt;=(AD$65-AB$63),RANK(AC24, AC$5:AC$62)+COUNTIF(AC$5:AC24,AC24)-1, ""), "")</f>
        <v/>
      </c>
      <c r="AE24" s="117" t="str">
        <f t="shared" si="19"/>
        <v/>
      </c>
      <c r="AF24" s="77">
        <v>564</v>
      </c>
      <c r="AG24" s="114">
        <f t="shared" si="146"/>
        <v>7.6214156374152051E-3</v>
      </c>
      <c r="AH24" s="115" t="str">
        <f t="shared" si="20"/>
        <v/>
      </c>
      <c r="AI24" s="115">
        <f t="shared" si="21"/>
        <v>564</v>
      </c>
      <c r="AJ24" s="115" t="str">
        <f>IF(AI24&lt;&gt;"", IF(RANK(AI24, AI$5:AI$62)+COUNTIF(AI$5:AI24,AI24)-1&lt;=(AJ$65-AH$63),RANK(AI24, AI$5:AI$62)+COUNTIF(AI$5:AI24,AI24)-1, ""), "")</f>
        <v/>
      </c>
      <c r="AK24" s="117" t="str">
        <f t="shared" si="22"/>
        <v/>
      </c>
      <c r="AL24" s="77">
        <v>340</v>
      </c>
      <c r="AM24" s="114">
        <f t="shared" si="147"/>
        <v>5.3504547886570357E-3</v>
      </c>
      <c r="AN24" s="115" t="str">
        <f t="shared" si="23"/>
        <v/>
      </c>
      <c r="AO24" s="115">
        <f t="shared" si="24"/>
        <v>340</v>
      </c>
      <c r="AP24" s="115" t="str">
        <f>IF(AO24&lt;&gt;"", IF(RANK(AO24, AO$5:AO$62)+COUNTIF(AO$5:AO24,AO24)-1&lt;=(AP$65-AN$63),RANK(AO24, AO$5:AO$62)+COUNTIF(AO$5:AO24,AO24)-1, ""), "")</f>
        <v/>
      </c>
      <c r="AQ24" s="117" t="str">
        <f t="shared" si="25"/>
        <v/>
      </c>
      <c r="AR24" s="77">
        <v>223</v>
      </c>
      <c r="AS24" s="114">
        <f t="shared" si="148"/>
        <v>2.8729338709885211E-3</v>
      </c>
      <c r="AT24" s="115" t="str">
        <f t="shared" si="26"/>
        <v/>
      </c>
      <c r="AU24" s="115">
        <f t="shared" si="27"/>
        <v>223</v>
      </c>
      <c r="AV24" s="115" t="str">
        <f>IF(AU24&lt;&gt;"", IF(RANK(AU24, AU$5:AU$62)+COUNTIF(AU$5:AU24,AU24)-1&lt;=(AV$65-AT$63),RANK(AU24, AU$5:AU$62)+COUNTIF(AU$5:AU24,AU24)-1, ""), "")</f>
        <v/>
      </c>
      <c r="AW24" s="117" t="str">
        <f t="shared" si="28"/>
        <v/>
      </c>
      <c r="AX24" s="77">
        <v>209</v>
      </c>
      <c r="AY24" s="114">
        <f t="shared" si="149"/>
        <v>2.8711946367732718E-3</v>
      </c>
      <c r="AZ24" s="115" t="str">
        <f t="shared" si="29"/>
        <v/>
      </c>
      <c r="BA24" s="115">
        <f t="shared" si="30"/>
        <v>209</v>
      </c>
      <c r="BB24" s="115" t="str">
        <f>IF(BA24&lt;&gt;"", IF(RANK(BA24, BA$5:BA$62)+COUNTIF(BA$5:BA24,BA24)-1&lt;=(BB$65-AZ$63),RANK(BA24, BA$5:BA$62)+COUNTIF(BA$5:BA24,BA24)-1, ""), "")</f>
        <v/>
      </c>
      <c r="BC24" s="117" t="str">
        <f t="shared" si="31"/>
        <v/>
      </c>
      <c r="BD24" s="77">
        <v>137</v>
      </c>
      <c r="BE24" s="114">
        <f t="shared" si="150"/>
        <v>1.9470737045564367E-3</v>
      </c>
      <c r="BF24" s="115" t="str">
        <f t="shared" si="32"/>
        <v/>
      </c>
      <c r="BG24" s="115">
        <f t="shared" si="33"/>
        <v>137</v>
      </c>
      <c r="BH24" s="115" t="str">
        <f>IF(BG24&lt;&gt;"", IF(RANK(BG24, BG$5:BG$62)+COUNTIF(BG$5:BG24,BG24)-1&lt;=(BH$65-BF$63),RANK(BG24, BG$5:BG$62)+COUNTIF(BG$5:BG24,BG24)-1, ""), "")</f>
        <v/>
      </c>
      <c r="BI24" s="117" t="str">
        <f t="shared" si="34"/>
        <v/>
      </c>
      <c r="BJ24" s="77">
        <v>290</v>
      </c>
      <c r="BK24" s="114">
        <f t="shared" si="151"/>
        <v>4.0661805945036459E-3</v>
      </c>
      <c r="BL24" s="115" t="str">
        <f t="shared" si="35"/>
        <v/>
      </c>
      <c r="BM24" s="115">
        <f t="shared" si="36"/>
        <v>290</v>
      </c>
      <c r="BN24" s="115" t="str">
        <f>IF(BM24&lt;&gt;"", IF(RANK(BM24, BM$5:BM$62)+COUNTIF(BM$5:BM24,BM24)-1&lt;=(BN$65-BL$63),RANK(BM24, BM$5:BM$62)+COUNTIF(BM$5:BM24,BM24)-1, ""), "")</f>
        <v/>
      </c>
      <c r="BO24" s="117" t="str">
        <f t="shared" si="37"/>
        <v/>
      </c>
      <c r="BP24" s="77">
        <v>159</v>
      </c>
      <c r="BQ24" s="114">
        <f t="shared" si="152"/>
        <v>2.21476229610954E-3</v>
      </c>
      <c r="BR24" s="115" t="str">
        <f t="shared" si="38"/>
        <v/>
      </c>
      <c r="BS24" s="115">
        <f t="shared" si="39"/>
        <v>159</v>
      </c>
      <c r="BT24" s="115" t="str">
        <f>IF(BS24&lt;&gt;"", IF(RANK(BS24, BS$5:BS$62)+COUNTIF(BS$5:BS24,BS24)-1&lt;=(BT$65-BR$63),RANK(BS24, BS$5:BS$62)+COUNTIF(BS$5:BS24,BS24)-1, ""), "")</f>
        <v/>
      </c>
      <c r="BU24" s="117" t="str">
        <f t="shared" si="40"/>
        <v/>
      </c>
      <c r="BV24" s="77">
        <v>150</v>
      </c>
      <c r="BW24" s="114">
        <f t="shared" si="153"/>
        <v>2.1712383295939782E-3</v>
      </c>
      <c r="BX24" s="115" t="str">
        <f t="shared" si="41"/>
        <v/>
      </c>
      <c r="BY24" s="115">
        <f t="shared" si="42"/>
        <v>150</v>
      </c>
      <c r="BZ24" s="115" t="str">
        <f>IF(BY24&lt;&gt;"", IF(RANK(BY24, BY$5:BY$62)+COUNTIF(BY$5:BY24,BY24)-1&lt;=(BZ$65-BX$63),RANK(BY24, BY$5:BY$62)+COUNTIF(BY$5:BY24,BY24)-1, ""), "")</f>
        <v/>
      </c>
      <c r="CA24" s="117" t="str">
        <f t="shared" si="43"/>
        <v/>
      </c>
      <c r="CB24" s="77">
        <v>118</v>
      </c>
      <c r="CC24" s="114">
        <f t="shared" si="154"/>
        <v>1.6301494764180918E-3</v>
      </c>
      <c r="CD24" s="115" t="str">
        <f t="shared" si="44"/>
        <v/>
      </c>
      <c r="CE24" s="115">
        <f t="shared" si="45"/>
        <v>118</v>
      </c>
      <c r="CF24" s="115" t="str">
        <f>IF(CE24&lt;&gt;"", IF(RANK(CE24, CE$5:CE$62)+COUNTIF(CE$5:CE24,CE24)-1&lt;=(CF$65-CD$63),RANK(CE24, CE$5:CE$62)+COUNTIF(CE$5:CE24,CE24)-1, ""), "")</f>
        <v/>
      </c>
      <c r="CG24" s="117" t="str">
        <f t="shared" si="46"/>
        <v/>
      </c>
      <c r="CH24" s="77">
        <v>227</v>
      </c>
      <c r="CI24" s="114">
        <f t="shared" si="155"/>
        <v>3.3982035928143712E-3</v>
      </c>
      <c r="CJ24" s="115" t="str">
        <f t="shared" si="47"/>
        <v/>
      </c>
      <c r="CK24" s="115">
        <f t="shared" si="48"/>
        <v>227</v>
      </c>
      <c r="CL24" s="115" t="str">
        <f>IF(CK24&lt;&gt;"", IF(RANK(CK24, CK$5:CK$62)+COUNTIF(CK$5:CK24,CK24)-1&lt;=(CL$65-CJ$63),RANK(CK24, CK$5:CK$62)+COUNTIF(CK$5:CK24,CK24)-1, ""), "")</f>
        <v/>
      </c>
      <c r="CM24" s="117" t="str">
        <f t="shared" si="49"/>
        <v/>
      </c>
      <c r="CN24" s="77">
        <v>115</v>
      </c>
      <c r="CO24" s="114">
        <f t="shared" si="156"/>
        <v>1.5921141891985435E-3</v>
      </c>
      <c r="CP24" s="115" t="str">
        <f t="shared" si="50"/>
        <v/>
      </c>
      <c r="CQ24" s="115">
        <f t="shared" si="51"/>
        <v>115</v>
      </c>
      <c r="CR24" s="115" t="str">
        <f>IF(CQ24&lt;&gt;"", IF(RANK(CQ24, CQ$5:CQ$62)+COUNTIF(CQ$5:CQ24,CQ24)-1&lt;=(CR$65-CP$63),RANK(CQ24, CQ$5:CQ$62)+COUNTIF(CQ$5:CQ24,CQ24)-1, ""), "")</f>
        <v/>
      </c>
      <c r="CS24" s="117" t="str">
        <f t="shared" si="52"/>
        <v/>
      </c>
      <c r="CT24" s="77">
        <v>122</v>
      </c>
      <c r="CU24" s="114">
        <f t="shared" si="157"/>
        <v>1.684291907115443E-3</v>
      </c>
      <c r="CV24" s="115" t="str">
        <f t="shared" si="53"/>
        <v/>
      </c>
      <c r="CW24" s="115">
        <f t="shared" si="54"/>
        <v>122</v>
      </c>
      <c r="CX24" s="115" t="str">
        <f>IF(CW24&lt;&gt;"", IF(RANK(CW24, CW$5:CW$62)+COUNTIF(CW$5:CW24,CW24)-1&lt;=(CX$65-CV$63),RANK(CW24, CW$5:CW$62)+COUNTIF(CW$5:CW24,CW24)-1, ""), "")</f>
        <v/>
      </c>
      <c r="CY24" s="117" t="str">
        <f t="shared" si="55"/>
        <v/>
      </c>
      <c r="CZ24" s="77">
        <v>194</v>
      </c>
      <c r="DA24" s="114">
        <f t="shared" si="158"/>
        <v>2.6503094304567002E-3</v>
      </c>
      <c r="DB24" s="115" t="str">
        <f t="shared" si="56"/>
        <v/>
      </c>
      <c r="DC24" s="115">
        <f t="shared" si="57"/>
        <v>194</v>
      </c>
      <c r="DD24" s="115" t="str">
        <f>IF(DC24&lt;&gt;"", IF(RANK(DC24, DC$5:DC$62)+COUNTIF(DC$5:DC24,DC24)-1&lt;=(DD$65-DB$63),RANK(DC24, DC$5:DC$62)+COUNTIF(DC$5:DC24,DC24)-1, ""), "")</f>
        <v/>
      </c>
      <c r="DE24" s="117" t="str">
        <f t="shared" si="58"/>
        <v/>
      </c>
      <c r="DF24" s="77">
        <v>244</v>
      </c>
      <c r="DG24" s="114">
        <f t="shared" si="159"/>
        <v>3.8079185979368571E-3</v>
      </c>
      <c r="DH24" s="115" t="str">
        <f t="shared" si="59"/>
        <v/>
      </c>
      <c r="DI24" s="115">
        <f t="shared" si="60"/>
        <v>244</v>
      </c>
      <c r="DJ24" s="115" t="str">
        <f>IF(DI24&lt;&gt;"", IF(RANK(DI24, DI$5:DI$62)+COUNTIF(DI$5:DI24,DI24)-1&lt;=(DJ$65-DH$63),RANK(DI24, DI$5:DI$62)+COUNTIF(DI$5:DI24,DI24)-1, ""), "")</f>
        <v/>
      </c>
      <c r="DK24" s="117" t="str">
        <f t="shared" si="61"/>
        <v/>
      </c>
      <c r="DL24" s="77">
        <v>171</v>
      </c>
      <c r="DM24" s="114">
        <f t="shared" si="160"/>
        <v>2.3413111342351716E-3</v>
      </c>
      <c r="DN24" s="115" t="str">
        <f t="shared" si="62"/>
        <v/>
      </c>
      <c r="DO24" s="115">
        <f t="shared" si="63"/>
        <v>171</v>
      </c>
      <c r="DP24" s="115" t="str">
        <f>IF(DO24&lt;&gt;"", IF(RANK(DO24, DO$5:DO$62)+COUNTIF(DO$5:DO24,DO24)-1&lt;=(DP$65-DN$63),RANK(DO24, DO$5:DO$62)+COUNTIF(DO$5:DO24,DO24)-1, ""), "")</f>
        <v/>
      </c>
      <c r="DQ24" s="117" t="str">
        <f t="shared" si="64"/>
        <v/>
      </c>
      <c r="DR24" s="77">
        <v>194</v>
      </c>
      <c r="DS24" s="114">
        <f t="shared" si="161"/>
        <v>2.958670123532103E-3</v>
      </c>
      <c r="DT24" s="115" t="str">
        <f t="shared" si="65"/>
        <v/>
      </c>
      <c r="DU24" s="115">
        <f t="shared" si="66"/>
        <v>194</v>
      </c>
      <c r="DV24" s="115" t="str">
        <f>IF(DU24&lt;&gt;"", IF(RANK(DU24, DU$5:DU$62)+COUNTIF(DU$5:DU24,DU24)-1&lt;=(DV$65-DT$63),RANK(DU24, DU$5:DU$62)+COUNTIF(DU$5:DU24,DU24)-1, ""), "")</f>
        <v/>
      </c>
      <c r="DW24" s="117" t="str">
        <f t="shared" si="67"/>
        <v/>
      </c>
      <c r="DX24" s="77">
        <v>280</v>
      </c>
      <c r="DY24" s="114">
        <f t="shared" si="162"/>
        <v>3.9753528125621145E-3</v>
      </c>
      <c r="DZ24" s="115" t="str">
        <f t="shared" si="68"/>
        <v/>
      </c>
      <c r="EA24" s="115">
        <f t="shared" si="69"/>
        <v>280</v>
      </c>
      <c r="EB24" s="115" t="str">
        <f>IF(EA24&lt;&gt;"", IF(RANK(EA24, EA$5:EA$62)+COUNTIF(EA$5:EA24,EA24)-1&lt;=(EB$65-DZ$63),RANK(EA24, EA$5:EA$62)+COUNTIF(EA$5:EA24,EA24)-1, ""), "")</f>
        <v/>
      </c>
      <c r="EC24" s="117" t="str">
        <f t="shared" si="70"/>
        <v/>
      </c>
      <c r="ED24" s="77">
        <v>196</v>
      </c>
      <c r="EE24" s="114">
        <f t="shared" si="163"/>
        <v>3.2517627540439653E-3</v>
      </c>
      <c r="EF24" s="115" t="str">
        <f t="shared" si="71"/>
        <v/>
      </c>
      <c r="EG24" s="116">
        <f t="shared" si="72"/>
        <v>196</v>
      </c>
      <c r="EH24" s="115" t="str">
        <f>IF(EG24&lt;&gt;"", IF(RANK(EG24, EG$5:EG$62)+COUNTIF(EG$5:EG24,EG24)-1&lt;=(EH$65-EF$63),RANK(EG24, EG$5:EG$62)+COUNTIF(EG$5:EG24,EG24)-1, ""), "")</f>
        <v/>
      </c>
      <c r="EI24" s="117" t="str">
        <f t="shared" si="73"/>
        <v/>
      </c>
      <c r="EJ24" s="77">
        <v>174</v>
      </c>
      <c r="EK24" s="114">
        <f t="shared" si="164"/>
        <v>2.6668710245995862E-3</v>
      </c>
      <c r="EL24" s="115" t="str">
        <f t="shared" si="74"/>
        <v/>
      </c>
      <c r="EM24" s="115">
        <f t="shared" si="75"/>
        <v>174</v>
      </c>
      <c r="EN24" s="115" t="str">
        <f>IF(EM24&lt;&gt;"", IF(RANK(EM24, EM$5:EM$62)+COUNTIF(EM$5:EM24,EM24)-1&lt;=(EN$65-EL$63),RANK(EM24, EM$5:EM$62)+COUNTIF(EM$5:EM24,EM24)-1, ""), "")</f>
        <v/>
      </c>
      <c r="EO24" s="117" t="str">
        <f t="shared" si="76"/>
        <v/>
      </c>
      <c r="EP24" s="77">
        <v>138</v>
      </c>
      <c r="EQ24" s="114">
        <f t="shared" si="165"/>
        <v>1.9925783675296361E-3</v>
      </c>
      <c r="ER24" s="115" t="str">
        <f t="shared" si="77"/>
        <v/>
      </c>
      <c r="ES24" s="115">
        <f t="shared" si="78"/>
        <v>138</v>
      </c>
      <c r="ET24" s="115" t="str">
        <f>IF(ES24&lt;&gt;"", IF(RANK(ES24, ES$5:ES$62)+COUNTIF(ES$5:ES24,ES24)-1&lt;=(ET$65-ER$63),RANK(ES24, ES$5:ES$62)+COUNTIF(ES$5:ES24,ES24)-1, ""), "")</f>
        <v/>
      </c>
      <c r="EU24" s="117" t="str">
        <f t="shared" si="79"/>
        <v/>
      </c>
      <c r="EV24" s="77">
        <v>613</v>
      </c>
      <c r="EW24" s="114">
        <f t="shared" si="166"/>
        <v>9.8560977570544255E-3</v>
      </c>
      <c r="EX24" s="115" t="str">
        <f t="shared" si="80"/>
        <v/>
      </c>
      <c r="EY24" s="115">
        <f t="shared" si="81"/>
        <v>613</v>
      </c>
      <c r="EZ24" s="115" t="str">
        <f>IF(EY24&lt;&gt;"", IF(RANK(EY24, EY$5:EY$62)+COUNTIF(EY$5:EY24,EY24)-1&lt;=(EZ$65-EX$63),RANK(EY24, EY$5:EY$62)+COUNTIF(EY$5:EY24,EY24)-1, ""), "")</f>
        <v/>
      </c>
      <c r="FA24" s="117" t="str">
        <f t="shared" si="82"/>
        <v/>
      </c>
      <c r="FB24" s="77">
        <v>200</v>
      </c>
      <c r="FC24" s="114">
        <f t="shared" si="167"/>
        <v>3.3233080208039082E-3</v>
      </c>
      <c r="FD24" s="115" t="str">
        <f t="shared" si="83"/>
        <v/>
      </c>
      <c r="FE24" s="115">
        <f t="shared" si="84"/>
        <v>200</v>
      </c>
      <c r="FF24" s="115" t="str">
        <f>IF(FE24&lt;&gt;"", IF(RANK(FE24, FE$5:FE$62)+COUNTIF(FE$5:FE24,FE24)-1&lt;=(FF$65-FD$63),RANK(FE24, FE$5:FE$62)+COUNTIF(FE$5:FE24,FE24)-1, ""), "")</f>
        <v/>
      </c>
      <c r="FG24" s="117" t="str">
        <f t="shared" si="85"/>
        <v/>
      </c>
      <c r="FH24" s="77">
        <v>186</v>
      </c>
      <c r="FI24" s="114">
        <f t="shared" si="168"/>
        <v>2.7768239702611109E-3</v>
      </c>
      <c r="FJ24" s="115" t="str">
        <f t="shared" si="86"/>
        <v/>
      </c>
      <c r="FK24" s="115">
        <f t="shared" si="87"/>
        <v>186</v>
      </c>
      <c r="FL24" s="115" t="str">
        <f>IF(FK24&lt;&gt;"", IF(RANK(FK24, FK$5:FK$62)+COUNTIF(FK$5:FK24,FK24)-1&lt;=(FL$65-FJ$63),RANK(FK24, FK$5:FK$62)+COUNTIF(FK$5:FK24,FK24)-1, ""), "")</f>
        <v/>
      </c>
      <c r="FM24" s="117" t="str">
        <f t="shared" si="88"/>
        <v/>
      </c>
      <c r="FN24" s="77">
        <v>222</v>
      </c>
      <c r="FO24" s="114">
        <f t="shared" si="169"/>
        <v>3.3697632058287798E-3</v>
      </c>
      <c r="FP24" s="115" t="str">
        <f t="shared" si="89"/>
        <v/>
      </c>
      <c r="FQ24" s="115">
        <f t="shared" si="90"/>
        <v>222</v>
      </c>
      <c r="FR24" s="115" t="str">
        <f>IF(FQ24&lt;&gt;"", IF(RANK(FQ24, FQ$5:FQ$62)+COUNTIF(FQ$5:FQ24,FQ24)-1&lt;=(FR$65-FP$63),RANK(FQ24, FQ$5:FQ$62)+COUNTIF(FQ$5:FQ24,FQ24)-1, ""), "")</f>
        <v/>
      </c>
      <c r="FS24" s="117" t="str">
        <f t="shared" si="91"/>
        <v/>
      </c>
      <c r="FT24" s="77">
        <v>337</v>
      </c>
      <c r="FU24" s="114">
        <f t="shared" si="170"/>
        <v>5.906788424797995E-3</v>
      </c>
      <c r="FV24" s="115" t="str">
        <f t="shared" si="92"/>
        <v/>
      </c>
      <c r="FW24" s="115">
        <f t="shared" si="93"/>
        <v>337</v>
      </c>
      <c r="FX24" s="115" t="str">
        <f>IF(FW24&lt;&gt;"", IF(RANK(FW24, FW$5:FW$62)+COUNTIF(FW$5:FW24,FW24)-1&lt;=(FX$65-FV$63),RANK(FW24, FW$5:FW$62)+COUNTIF(FW$5:FW24,FW24)-1, ""), "")</f>
        <v/>
      </c>
      <c r="FY24" s="117" t="str">
        <f t="shared" si="94"/>
        <v/>
      </c>
      <c r="FZ24" s="77">
        <v>218</v>
      </c>
      <c r="GA24" s="114">
        <f t="shared" si="171"/>
        <v>3.8061317131084572E-3</v>
      </c>
      <c r="GB24" s="115" t="str">
        <f t="shared" si="95"/>
        <v/>
      </c>
      <c r="GC24" s="115">
        <f t="shared" si="96"/>
        <v>218</v>
      </c>
      <c r="GD24" s="115" t="str">
        <f>IF(GC24&lt;&gt;"", IF(RANK(GC24, GC$5:GC$62)+COUNTIF(GC$5:GC24,GC24)-1&lt;=(GD$65-GB$63),RANK(GC24, GC$5:GC$62)+COUNTIF(GC$5:GC24,GC24)-1, ""), "")</f>
        <v/>
      </c>
      <c r="GE24" s="117" t="str">
        <f t="shared" si="97"/>
        <v/>
      </c>
      <c r="GF24" s="77">
        <v>168</v>
      </c>
      <c r="GG24" s="114">
        <f t="shared" si="172"/>
        <v>2.7411117818858196E-3</v>
      </c>
      <c r="GH24" s="115" t="str">
        <f t="shared" si="98"/>
        <v/>
      </c>
      <c r="GI24" s="115">
        <f t="shared" si="99"/>
        <v>168</v>
      </c>
      <c r="GJ24" s="115" t="str">
        <f>IF(GI24&lt;&gt;"", IF(RANK(GI24, GI$5:GI$62)+COUNTIF(GI$5:GI24,GI24)-1&lt;=(GJ$65-GH$63),RANK(GI24, GI$5:GI$62)+COUNTIF(GI$5:GI24,GI24)-1, ""), "")</f>
        <v/>
      </c>
      <c r="GK24" s="117" t="str">
        <f t="shared" si="100"/>
        <v/>
      </c>
      <c r="GL24" s="77">
        <v>196</v>
      </c>
      <c r="GM24" s="114">
        <f t="shared" si="173"/>
        <v>3.2538141009678437E-3</v>
      </c>
      <c r="GN24" s="115" t="str">
        <f t="shared" si="101"/>
        <v/>
      </c>
      <c r="GO24" s="115">
        <f t="shared" si="102"/>
        <v>196</v>
      </c>
      <c r="GP24" s="115" t="str">
        <f>IF(GO24&lt;&gt;"", IF(RANK(GO24, GO$5:GO$62)+COUNTIF(GO$5:GO24,GO24)-1&lt;=(GP$65-GN$63),RANK(GO24, GO$5:GO$62)+COUNTIF(GO$5:GO24,GO24)-1, ""), "")</f>
        <v/>
      </c>
      <c r="GQ24" s="117" t="str">
        <f t="shared" si="103"/>
        <v/>
      </c>
      <c r="GR24" s="77">
        <v>201</v>
      </c>
      <c r="GS24" s="114">
        <f t="shared" si="174"/>
        <v>3.9735884864779379E-3</v>
      </c>
      <c r="GT24" s="115" t="str">
        <f t="shared" si="104"/>
        <v/>
      </c>
      <c r="GU24" s="115">
        <f t="shared" si="105"/>
        <v>201</v>
      </c>
      <c r="GV24" s="115" t="str">
        <f>IF(GU24&lt;&gt;"", IF(RANK(GU24, GU$5:GU$62)+COUNTIF(GU$5:GU24,GU24)-1&lt;=(GV$65-GT$63),RANK(GU24, GU$5:GU$62)+COUNTIF(GU$5:GU24,GU24)-1, ""), "")</f>
        <v/>
      </c>
      <c r="GW24" s="117" t="str">
        <f t="shared" si="106"/>
        <v/>
      </c>
      <c r="GX24" s="77">
        <v>230</v>
      </c>
      <c r="GY24" s="114">
        <f t="shared" si="175"/>
        <v>3.7056131984275309E-3</v>
      </c>
      <c r="GZ24" s="115" t="str">
        <f t="shared" si="107"/>
        <v/>
      </c>
      <c r="HA24" s="115">
        <f t="shared" si="108"/>
        <v>230</v>
      </c>
      <c r="HB24" s="115" t="str">
        <f>IF(HA24&lt;&gt;"", IF(RANK(HA24, HA$5:HA$62)+COUNTIF(HA$5:HA24,HA24)-1&lt;=(HB$65-GZ$63),RANK(HA24, HA$5:HA$62)+COUNTIF(HA$5:HA24,HA24)-1, ""), "")</f>
        <v/>
      </c>
      <c r="HC24" s="117" t="str">
        <f t="shared" si="109"/>
        <v/>
      </c>
      <c r="HD24" s="77">
        <v>221</v>
      </c>
      <c r="HE24" s="114">
        <f t="shared" si="176"/>
        <v>4.2259446229157109E-3</v>
      </c>
      <c r="HF24" s="115" t="str">
        <f t="shared" si="110"/>
        <v/>
      </c>
      <c r="HG24" s="115">
        <f t="shared" si="111"/>
        <v>221</v>
      </c>
      <c r="HH24" s="115" t="str">
        <f>IF(HG24&lt;&gt;"", IF(RANK(HG24, HG$5:HG$62)+COUNTIF(HG$5:HG24,HG24)-1&lt;=(HH$65-HF$63),RANK(HG24, HG$5:HG$62)+COUNTIF(HG$5:HG24,HG24)-1, ""), "")</f>
        <v/>
      </c>
      <c r="HI24" s="117" t="str">
        <f t="shared" si="112"/>
        <v/>
      </c>
      <c r="HJ24" s="77">
        <v>490</v>
      </c>
      <c r="HK24" s="114">
        <f t="shared" si="177"/>
        <v>6.7196928140427865E-3</v>
      </c>
      <c r="HL24" s="115" t="str">
        <f t="shared" si="113"/>
        <v/>
      </c>
      <c r="HM24" s="115">
        <f t="shared" si="114"/>
        <v>490</v>
      </c>
      <c r="HN24" s="115" t="str">
        <f>IF(HM24&lt;&gt;"", IF(RANK(HM24, HM$5:HM$62)+COUNTIF(HM$5:HM24,HM24)-1&lt;=(HN$65-HL$63),RANK(HM24, HM$5:HM$62)+COUNTIF(HM$5:HM24,HM24)-1, ""), "")</f>
        <v/>
      </c>
      <c r="HO24" s="117" t="str">
        <f t="shared" si="115"/>
        <v/>
      </c>
      <c r="HP24" s="77">
        <v>474</v>
      </c>
      <c r="HQ24" s="114">
        <f t="shared" si="178"/>
        <v>6.4279902359641984E-3</v>
      </c>
      <c r="HR24" s="115" t="str">
        <f t="shared" si="116"/>
        <v/>
      </c>
      <c r="HS24" s="115">
        <f t="shared" si="117"/>
        <v>474</v>
      </c>
      <c r="HT24" s="115" t="str">
        <f>IF(HS24&lt;&gt;"", IF(RANK(HS24, HS$5:HS$62)+COUNTIF(HS$5:HS24,HS24)-1&lt;=(HT$65-HR$63),RANK(HS24, HS$5:HS$62)+COUNTIF(HS$5:HS24,HS24)-1, ""), "")</f>
        <v/>
      </c>
      <c r="HU24" s="117" t="str">
        <f t="shared" si="118"/>
        <v/>
      </c>
      <c r="HV24" s="77">
        <v>503</v>
      </c>
      <c r="HW24" s="114">
        <f t="shared" si="179"/>
        <v>7.862200478296888E-3</v>
      </c>
      <c r="HX24" s="115" t="str">
        <f t="shared" si="119"/>
        <v/>
      </c>
      <c r="HY24" s="115">
        <f t="shared" si="120"/>
        <v>503</v>
      </c>
      <c r="HZ24" s="115" t="str">
        <f>IF(HY24&lt;&gt;"", IF(RANK(HY24, HY$5:HY$62)+COUNTIF(HY$5:HY24,HY24)-1&lt;=(HZ$65-HX$63),RANK(HY24, HY$5:HY$62)+COUNTIF(HY$5:HY24,HY24)-1, ""), "")</f>
        <v/>
      </c>
      <c r="IA24" s="117" t="str">
        <f t="shared" si="121"/>
        <v/>
      </c>
      <c r="IB24" s="77">
        <v>626</v>
      </c>
      <c r="IC24" s="114">
        <f t="shared" si="180"/>
        <v>9.2019579885049031E-3</v>
      </c>
      <c r="ID24" s="115" t="str">
        <f t="shared" si="122"/>
        <v/>
      </c>
      <c r="IE24" s="115">
        <f t="shared" si="123"/>
        <v>626</v>
      </c>
      <c r="IF24" s="115" t="str">
        <f>IF(IE24&lt;&gt;"", IF(RANK(IE24, IE$5:IE$62)+COUNTIF(IE$5:IE24,IE24)-1&lt;=(IF$65-ID$63),RANK(IE24, IE$5:IE$62)+COUNTIF(IE$5:IE24,IE24)-1, ""), "")</f>
        <v/>
      </c>
      <c r="IG24" s="117" t="str">
        <f t="shared" si="124"/>
        <v/>
      </c>
      <c r="IH24" s="77">
        <v>142</v>
      </c>
      <c r="II24" s="114">
        <f t="shared" si="181"/>
        <v>2.4402818353669014E-3</v>
      </c>
      <c r="IJ24" s="115" t="str">
        <f t="shared" si="125"/>
        <v/>
      </c>
      <c r="IK24" s="115">
        <f t="shared" si="126"/>
        <v>142</v>
      </c>
      <c r="IL24" s="115" t="str">
        <f>IF(IK24&lt;&gt;"", IF(RANK(IK24, IK$5:IK$62)+COUNTIF(IK$5:IK24,IK24)-1&lt;=(IL$65-IJ$63),RANK(IK24, IK$5:IK$62)+COUNTIF(IK$5:IK24,IK24)-1, ""), "")</f>
        <v/>
      </c>
      <c r="IM24" s="117" t="str">
        <f t="shared" si="127"/>
        <v/>
      </c>
      <c r="IN24" s="104" t="str">
        <f t="shared" si="128"/>
        <v/>
      </c>
      <c r="IO24" s="41">
        <f t="shared" si="129"/>
        <v>11236</v>
      </c>
      <c r="IP24" s="42">
        <v>9333</v>
      </c>
      <c r="IQ24" s="43">
        <f t="shared" si="130"/>
        <v>20569</v>
      </c>
      <c r="IR24" s="43"/>
      <c r="IS24" s="98" t="str">
        <f t="shared" si="131"/>
        <v/>
      </c>
      <c r="IT24" s="77" t="str">
        <f t="shared" si="0"/>
        <v/>
      </c>
      <c r="IU24" s="77" t="str">
        <f t="shared" si="132"/>
        <v/>
      </c>
      <c r="IV24" s="77"/>
      <c r="IW24" s="99" t="str">
        <f t="shared" si="133"/>
        <v/>
      </c>
      <c r="IX24" s="77" t="str">
        <f t="shared" si="134"/>
        <v/>
      </c>
      <c r="IY24" s="98" t="str">
        <f t="shared" si="135"/>
        <v/>
      </c>
      <c r="IZ24" s="98" t="str">
        <f>IF(IY24&lt;&gt;"", IF(RANK(IY24, $IY$5:$IY$62)+COUNTIF(IY$5:IY24,IY24)-1&lt;=(400-$IU$63-$IX$63), RANK(IY24, $IY$5:$IY$62)+COUNTIF(IY$5:IY24,IY24)-1, ""), "")</f>
        <v/>
      </c>
      <c r="JA24" s="82" t="str">
        <f t="shared" si="136"/>
        <v/>
      </c>
      <c r="JB24" s="90" t="str">
        <f t="shared" si="137"/>
        <v/>
      </c>
      <c r="JD24" s="106">
        <f t="shared" si="1"/>
        <v>6.4440280911879635E-4</v>
      </c>
      <c r="JE24" s="56">
        <f t="shared" si="2"/>
        <v>0</v>
      </c>
      <c r="JF24" s="64">
        <f t="shared" si="138"/>
        <v>-6.4440280911879635E-4</v>
      </c>
      <c r="JH24" s="108" t="str">
        <f t="shared" si="3"/>
        <v/>
      </c>
      <c r="JI24" s="56" t="str">
        <f t="shared" si="139"/>
        <v/>
      </c>
      <c r="JJ24" s="56" t="str">
        <f t="shared" si="4"/>
        <v/>
      </c>
      <c r="JK24" s="107" t="str">
        <f t="shared" si="140"/>
        <v/>
      </c>
    </row>
    <row r="25" spans="1:271" ht="15" customHeight="1" x14ac:dyDescent="0.2">
      <c r="A25" s="100" t="s">
        <v>217</v>
      </c>
      <c r="B25" s="77"/>
      <c r="C25" s="114">
        <f t="shared" si="141"/>
        <v>0</v>
      </c>
      <c r="D25" s="115" t="str">
        <f t="shared" si="5"/>
        <v/>
      </c>
      <c r="E25" s="115" t="str">
        <f t="shared" si="6"/>
        <v/>
      </c>
      <c r="F25" s="115" t="str">
        <f>IF(E25&lt;&gt;"", IF(RANK(E25, E$5:E$62)+COUNTIF(E$5:E25,E25)-1&lt;=(F$65-D$63),RANK(E25, E$5:E$62)+COUNTIF(E$5:E25,E25)-1, ""), "")</f>
        <v/>
      </c>
      <c r="G25" s="117" t="str">
        <f t="shared" si="7"/>
        <v/>
      </c>
      <c r="H25" s="77"/>
      <c r="I25" s="114">
        <f t="shared" si="142"/>
        <v>0</v>
      </c>
      <c r="J25" s="115" t="str">
        <f t="shared" si="8"/>
        <v/>
      </c>
      <c r="K25" s="115" t="str">
        <f t="shared" si="9"/>
        <v/>
      </c>
      <c r="L25" s="115" t="str">
        <f>IF(K25&lt;&gt;"", IF(RANK(K25, K$5:K$62)+COUNTIF(K$5:K25,K25)-1&lt;=(L$65-J$63),RANK(K25, K$5:K$62)+COUNTIF(K$5:K25,K25)-1, ""), "")</f>
        <v/>
      </c>
      <c r="M25" s="117" t="str">
        <f t="shared" si="10"/>
        <v/>
      </c>
      <c r="N25" s="77"/>
      <c r="O25" s="114">
        <f t="shared" si="143"/>
        <v>0</v>
      </c>
      <c r="P25" s="115" t="str">
        <f t="shared" si="11"/>
        <v/>
      </c>
      <c r="Q25" s="115" t="str">
        <f t="shared" si="12"/>
        <v/>
      </c>
      <c r="R25" s="115" t="str">
        <f>IF(Q25&lt;&gt;"", IF(RANK(Q25, Q$5:Q$62)+COUNTIF(Q$5:Q25,Q25)-1&lt;=(R$65-P$63),RANK(Q25, Q$5:Q$62)+COUNTIF(Q$5:Q25,Q25)-1, ""), "")</f>
        <v/>
      </c>
      <c r="S25" s="117" t="str">
        <f t="shared" si="13"/>
        <v/>
      </c>
      <c r="T25" s="77"/>
      <c r="U25" s="114">
        <f t="shared" si="144"/>
        <v>0</v>
      </c>
      <c r="V25" s="115" t="str">
        <f t="shared" si="14"/>
        <v/>
      </c>
      <c r="W25" s="115" t="str">
        <f t="shared" si="15"/>
        <v/>
      </c>
      <c r="X25" s="115" t="str">
        <f>IF(W25&lt;&gt;"", IF(RANK(W25, W$5:W$62)+COUNTIF(W$5:W25,W25)-1&lt;=(X$65-V$63),RANK(W25, W$5:W$62)+COUNTIF(W$5:W25,W25)-1, ""), "")</f>
        <v/>
      </c>
      <c r="Y25" s="117" t="str">
        <f t="shared" si="16"/>
        <v/>
      </c>
      <c r="Z25" s="77"/>
      <c r="AA25" s="114">
        <f t="shared" si="145"/>
        <v>0</v>
      </c>
      <c r="AB25" s="115" t="str">
        <f t="shared" si="17"/>
        <v/>
      </c>
      <c r="AC25" s="115" t="str">
        <f t="shared" si="18"/>
        <v/>
      </c>
      <c r="AD25" s="115" t="str">
        <f>IF(AC25&lt;&gt;"", IF(RANK(AC25, AC$5:AC$62)+COUNTIF(AC$5:AC25,AC25)-1&lt;=(AD$65-AB$63),RANK(AC25, AC$5:AC$62)+COUNTIF(AC$5:AC25,AC25)-1, ""), "")</f>
        <v/>
      </c>
      <c r="AE25" s="117" t="str">
        <f t="shared" si="19"/>
        <v/>
      </c>
      <c r="AF25" s="77"/>
      <c r="AG25" s="114">
        <f t="shared" si="146"/>
        <v>0</v>
      </c>
      <c r="AH25" s="115" t="str">
        <f t="shared" si="20"/>
        <v/>
      </c>
      <c r="AI25" s="115" t="str">
        <f t="shared" si="21"/>
        <v/>
      </c>
      <c r="AJ25" s="115" t="str">
        <f>IF(AI25&lt;&gt;"", IF(RANK(AI25, AI$5:AI$62)+COUNTIF(AI$5:AI25,AI25)-1&lt;=(AJ$65-AH$63),RANK(AI25, AI$5:AI$62)+COUNTIF(AI$5:AI25,AI25)-1, ""), "")</f>
        <v/>
      </c>
      <c r="AK25" s="117" t="str">
        <f t="shared" si="22"/>
        <v/>
      </c>
      <c r="AL25" s="77"/>
      <c r="AM25" s="114">
        <f t="shared" si="147"/>
        <v>0</v>
      </c>
      <c r="AN25" s="115" t="str">
        <f t="shared" si="23"/>
        <v/>
      </c>
      <c r="AO25" s="115" t="str">
        <f t="shared" si="24"/>
        <v/>
      </c>
      <c r="AP25" s="115" t="str">
        <f>IF(AO25&lt;&gt;"", IF(RANK(AO25, AO$5:AO$62)+COUNTIF(AO$5:AO25,AO25)-1&lt;=(AP$65-AN$63),RANK(AO25, AO$5:AO$62)+COUNTIF(AO$5:AO25,AO25)-1, ""), "")</f>
        <v/>
      </c>
      <c r="AQ25" s="117" t="str">
        <f t="shared" si="25"/>
        <v/>
      </c>
      <c r="AR25" s="77">
        <v>380</v>
      </c>
      <c r="AS25" s="114">
        <f t="shared" si="148"/>
        <v>4.8955823810566731E-3</v>
      </c>
      <c r="AT25" s="115" t="str">
        <f t="shared" si="26"/>
        <v/>
      </c>
      <c r="AU25" s="115">
        <f t="shared" si="27"/>
        <v>380</v>
      </c>
      <c r="AV25" s="115" t="str">
        <f>IF(AU25&lt;&gt;"", IF(RANK(AU25, AU$5:AU$62)+COUNTIF(AU$5:AU25,AU25)-1&lt;=(AV$65-AT$63),RANK(AU25, AU$5:AU$62)+COUNTIF(AU$5:AU25,AU25)-1, ""), "")</f>
        <v/>
      </c>
      <c r="AW25" s="117" t="str">
        <f t="shared" si="28"/>
        <v/>
      </c>
      <c r="AX25" s="77">
        <v>316</v>
      </c>
      <c r="AY25" s="114">
        <f t="shared" si="149"/>
        <v>4.3411363886141337E-3</v>
      </c>
      <c r="AZ25" s="115" t="str">
        <f t="shared" si="29"/>
        <v/>
      </c>
      <c r="BA25" s="115">
        <f t="shared" si="30"/>
        <v>316</v>
      </c>
      <c r="BB25" s="115" t="str">
        <f>IF(BA25&lt;&gt;"", IF(RANK(BA25, BA$5:BA$62)+COUNTIF(BA$5:BA25,BA25)-1&lt;=(BB$65-AZ$63),RANK(BA25, BA$5:BA$62)+COUNTIF(BA$5:BA25,BA25)-1, ""), "")</f>
        <v/>
      </c>
      <c r="BC25" s="117" t="str">
        <f t="shared" si="31"/>
        <v/>
      </c>
      <c r="BD25" s="77">
        <v>1042</v>
      </c>
      <c r="BE25" s="114">
        <f t="shared" si="150"/>
        <v>1.4809129928086183E-2</v>
      </c>
      <c r="BF25" s="115" t="str">
        <f t="shared" si="32"/>
        <v/>
      </c>
      <c r="BG25" s="115">
        <f t="shared" si="33"/>
        <v>1042</v>
      </c>
      <c r="BH25" s="115" t="str">
        <f>IF(BG25&lt;&gt;"", IF(RANK(BG25, BG$5:BG$62)+COUNTIF(BG$5:BG25,BG25)-1&lt;=(BH$65-BF$63),RANK(BG25, BG$5:BG$62)+COUNTIF(BG$5:BG25,BG25)-1, ""), "")</f>
        <v/>
      </c>
      <c r="BI25" s="117" t="str">
        <f t="shared" si="34"/>
        <v/>
      </c>
      <c r="BJ25" s="77">
        <v>818</v>
      </c>
      <c r="BK25" s="114">
        <f t="shared" si="151"/>
        <v>1.1469433538979248E-2</v>
      </c>
      <c r="BL25" s="115" t="str">
        <f t="shared" si="35"/>
        <v/>
      </c>
      <c r="BM25" s="115">
        <f t="shared" si="36"/>
        <v>818</v>
      </c>
      <c r="BN25" s="115" t="str">
        <f>IF(BM25&lt;&gt;"", IF(RANK(BM25, BM$5:BM$62)+COUNTIF(BM$5:BM25,BM25)-1&lt;=(BN$65-BL$63),RANK(BM25, BM$5:BM$62)+COUNTIF(BM$5:BM25,BM25)-1, ""), "")</f>
        <v/>
      </c>
      <c r="BO25" s="117" t="str">
        <f t="shared" si="37"/>
        <v/>
      </c>
      <c r="BP25" s="77">
        <v>964</v>
      </c>
      <c r="BQ25" s="114">
        <f t="shared" si="152"/>
        <v>1.3427867002827653E-2</v>
      </c>
      <c r="BR25" s="115" t="str">
        <f t="shared" si="38"/>
        <v/>
      </c>
      <c r="BS25" s="115">
        <f t="shared" si="39"/>
        <v>964</v>
      </c>
      <c r="BT25" s="115" t="str">
        <f>IF(BS25&lt;&gt;"", IF(RANK(BS25, BS$5:BS$62)+COUNTIF(BS$5:BS25,BS25)-1&lt;=(BT$65-BR$63),RANK(BS25, BS$5:BS$62)+COUNTIF(BS$5:BS25,BS25)-1, ""), "")</f>
        <v/>
      </c>
      <c r="BU25" s="117" t="str">
        <f t="shared" si="40"/>
        <v/>
      </c>
      <c r="BV25" s="77">
        <v>377</v>
      </c>
      <c r="BW25" s="114">
        <f t="shared" si="153"/>
        <v>5.4570456683795321E-3</v>
      </c>
      <c r="BX25" s="115" t="str">
        <f t="shared" si="41"/>
        <v/>
      </c>
      <c r="BY25" s="115">
        <f t="shared" si="42"/>
        <v>377</v>
      </c>
      <c r="BZ25" s="115" t="str">
        <f>IF(BY25&lt;&gt;"", IF(RANK(BY25, BY$5:BY$62)+COUNTIF(BY$5:BY25,BY25)-1&lt;=(BZ$65-BX$63),RANK(BY25, BY$5:BY$62)+COUNTIF(BY$5:BY25,BY25)-1, ""), "")</f>
        <v/>
      </c>
      <c r="CA25" s="117" t="str">
        <f t="shared" si="43"/>
        <v/>
      </c>
      <c r="CB25" s="77">
        <v>272</v>
      </c>
      <c r="CC25" s="114">
        <f t="shared" si="154"/>
        <v>3.7576326914044154E-3</v>
      </c>
      <c r="CD25" s="115" t="str">
        <f t="shared" si="44"/>
        <v/>
      </c>
      <c r="CE25" s="115">
        <f t="shared" si="45"/>
        <v>272</v>
      </c>
      <c r="CF25" s="115" t="str">
        <f>IF(CE25&lt;&gt;"", IF(RANK(CE25, CE$5:CE$62)+COUNTIF(CE$5:CE25,CE25)-1&lt;=(CF$65-CD$63),RANK(CE25, CE$5:CE$62)+COUNTIF(CE$5:CE25,CE25)-1, ""), "")</f>
        <v/>
      </c>
      <c r="CG25" s="117" t="str">
        <f t="shared" si="46"/>
        <v/>
      </c>
      <c r="CH25" s="77">
        <v>358</v>
      </c>
      <c r="CI25" s="114">
        <f t="shared" si="155"/>
        <v>5.3592814371257484E-3</v>
      </c>
      <c r="CJ25" s="115" t="str">
        <f t="shared" si="47"/>
        <v/>
      </c>
      <c r="CK25" s="115">
        <f t="shared" si="48"/>
        <v>358</v>
      </c>
      <c r="CL25" s="115" t="str">
        <f>IF(CK25&lt;&gt;"", IF(RANK(CK25, CK$5:CK$62)+COUNTIF(CK$5:CK25,CK25)-1&lt;=(CL$65-CJ$63),RANK(CK25, CK$5:CK$62)+COUNTIF(CK$5:CK25,CK25)-1, ""), "")</f>
        <v/>
      </c>
      <c r="CM25" s="117" t="str">
        <f t="shared" si="49"/>
        <v/>
      </c>
      <c r="CN25" s="77">
        <v>608</v>
      </c>
      <c r="CO25" s="114">
        <f t="shared" si="156"/>
        <v>8.417438495936647E-3</v>
      </c>
      <c r="CP25" s="115" t="str">
        <f t="shared" si="50"/>
        <v/>
      </c>
      <c r="CQ25" s="115">
        <f t="shared" si="51"/>
        <v>608</v>
      </c>
      <c r="CR25" s="115" t="str">
        <f>IF(CQ25&lt;&gt;"", IF(RANK(CQ25, CQ$5:CQ$62)+COUNTIF(CQ$5:CQ25,CQ25)-1&lt;=(CR$65-CP$63),RANK(CQ25, CQ$5:CQ$62)+COUNTIF(CQ$5:CQ25,CQ25)-1, ""), "")</f>
        <v/>
      </c>
      <c r="CS25" s="117" t="str">
        <f t="shared" si="52"/>
        <v/>
      </c>
      <c r="CT25" s="77">
        <v>1773</v>
      </c>
      <c r="CU25" s="114">
        <f t="shared" si="157"/>
        <v>2.4477455338653118E-2</v>
      </c>
      <c r="CV25" s="115" t="str">
        <f t="shared" si="53"/>
        <v/>
      </c>
      <c r="CW25" s="115">
        <f t="shared" si="54"/>
        <v>1773</v>
      </c>
      <c r="CX25" s="115" t="str">
        <f>IF(CW25&lt;&gt;"", IF(RANK(CW25, CW$5:CW$62)+COUNTIF(CW$5:CW25,CW25)-1&lt;=(CX$65-CV$63),RANK(CW25, CW$5:CW$62)+COUNTIF(CW$5:CW25,CW25)-1, ""), "")</f>
        <v/>
      </c>
      <c r="CY25" s="117" t="str">
        <f t="shared" si="55"/>
        <v/>
      </c>
      <c r="CZ25" s="77">
        <v>2839</v>
      </c>
      <c r="DA25" s="114">
        <f t="shared" si="158"/>
        <v>3.8784682850858621E-2</v>
      </c>
      <c r="DB25" s="115" t="str">
        <f t="shared" si="56"/>
        <v/>
      </c>
      <c r="DC25" s="115">
        <f t="shared" si="57"/>
        <v>2839</v>
      </c>
      <c r="DD25" s="115" t="str">
        <f>IF(DC25&lt;&gt;"", IF(RANK(DC25, DC$5:DC$62)+COUNTIF(DC$5:DC25,DC25)-1&lt;=(DD$65-DB$63),RANK(DC25, DC$5:DC$62)+COUNTIF(DC$5:DC25,DC25)-1, ""), "")</f>
        <v/>
      </c>
      <c r="DE25" s="117" t="str">
        <f t="shared" si="58"/>
        <v/>
      </c>
      <c r="DF25" s="77">
        <v>635</v>
      </c>
      <c r="DG25" s="114">
        <f t="shared" si="159"/>
        <v>9.9099520888930506E-3</v>
      </c>
      <c r="DH25" s="115" t="str">
        <f t="shared" si="59"/>
        <v/>
      </c>
      <c r="DI25" s="115">
        <f t="shared" si="60"/>
        <v>635</v>
      </c>
      <c r="DJ25" s="115" t="str">
        <f>IF(DI25&lt;&gt;"", IF(RANK(DI25, DI$5:DI$62)+COUNTIF(DI$5:DI25,DI25)-1&lt;=(DJ$65-DH$63),RANK(DI25, DI$5:DI$62)+COUNTIF(DI$5:DI25,DI25)-1, ""), "")</f>
        <v/>
      </c>
      <c r="DK25" s="117" t="str">
        <f t="shared" si="61"/>
        <v/>
      </c>
      <c r="DL25" s="77">
        <v>695</v>
      </c>
      <c r="DM25" s="114">
        <f t="shared" si="160"/>
        <v>9.515855194698504E-3</v>
      </c>
      <c r="DN25" s="115" t="str">
        <f t="shared" si="62"/>
        <v/>
      </c>
      <c r="DO25" s="115">
        <f t="shared" si="63"/>
        <v>695</v>
      </c>
      <c r="DP25" s="115" t="str">
        <f>IF(DO25&lt;&gt;"", IF(RANK(DO25, DO$5:DO$62)+COUNTIF(DO$5:DO25,DO25)-1&lt;=(DP$65-DN$63),RANK(DO25, DO$5:DO$62)+COUNTIF(DO$5:DO25,DO25)-1, ""), "")</f>
        <v/>
      </c>
      <c r="DQ25" s="117" t="str">
        <f t="shared" si="64"/>
        <v/>
      </c>
      <c r="DR25" s="77">
        <v>600</v>
      </c>
      <c r="DS25" s="114">
        <f t="shared" si="161"/>
        <v>9.1505261552539269E-3</v>
      </c>
      <c r="DT25" s="115" t="str">
        <f t="shared" si="65"/>
        <v/>
      </c>
      <c r="DU25" s="115">
        <f t="shared" si="66"/>
        <v>600</v>
      </c>
      <c r="DV25" s="115" t="str">
        <f>IF(DU25&lt;&gt;"", IF(RANK(DU25, DU$5:DU$62)+COUNTIF(DU$5:DU25,DU25)-1&lt;=(DV$65-DT$63),RANK(DU25, DU$5:DU$62)+COUNTIF(DU$5:DU25,DU25)-1, ""), "")</f>
        <v/>
      </c>
      <c r="DW25" s="117" t="str">
        <f t="shared" si="67"/>
        <v/>
      </c>
      <c r="DX25" s="77">
        <v>518</v>
      </c>
      <c r="DY25" s="114">
        <f t="shared" si="162"/>
        <v>7.3544027032399128E-3</v>
      </c>
      <c r="DZ25" s="115" t="str">
        <f t="shared" si="68"/>
        <v/>
      </c>
      <c r="EA25" s="115">
        <f t="shared" si="69"/>
        <v>518</v>
      </c>
      <c r="EB25" s="115" t="str">
        <f>IF(EA25&lt;&gt;"", IF(RANK(EA25, EA$5:EA$62)+COUNTIF(EA$5:EA25,EA25)-1&lt;=(EB$65-DZ$63),RANK(EA25, EA$5:EA$62)+COUNTIF(EA$5:EA25,EA25)-1, ""), "")</f>
        <v/>
      </c>
      <c r="EC25" s="117" t="str">
        <f t="shared" si="70"/>
        <v/>
      </c>
      <c r="ED25" s="77">
        <v>397</v>
      </c>
      <c r="EE25" s="114">
        <f t="shared" si="163"/>
        <v>6.5864786395686435E-3</v>
      </c>
      <c r="EF25" s="115" t="str">
        <f t="shared" si="71"/>
        <v/>
      </c>
      <c r="EG25" s="116">
        <f t="shared" si="72"/>
        <v>397</v>
      </c>
      <c r="EH25" s="115" t="str">
        <f>IF(EG25&lt;&gt;"", IF(RANK(EG25, EG$5:EG$62)+COUNTIF(EG$5:EG25,EG25)-1&lt;=(EH$65-EF$63),RANK(EG25, EG$5:EG$62)+COUNTIF(EG$5:EG25,EG25)-1, ""), "")</f>
        <v/>
      </c>
      <c r="EI25" s="117" t="str">
        <f t="shared" si="73"/>
        <v/>
      </c>
      <c r="EJ25" s="77">
        <v>351</v>
      </c>
      <c r="EK25" s="114">
        <f t="shared" si="164"/>
        <v>5.3797225841060621E-3</v>
      </c>
      <c r="EL25" s="115" t="str">
        <f t="shared" si="74"/>
        <v/>
      </c>
      <c r="EM25" s="115">
        <f t="shared" si="75"/>
        <v>351</v>
      </c>
      <c r="EN25" s="115" t="str">
        <f>IF(EM25&lt;&gt;"", IF(RANK(EM25, EM$5:EM$62)+COUNTIF(EM$5:EM25,EM25)-1&lt;=(EN$65-EL$63),RANK(EM25, EM$5:EM$62)+COUNTIF(EM$5:EM25,EM25)-1, ""), "")</f>
        <v/>
      </c>
      <c r="EO25" s="117" t="str">
        <f t="shared" si="76"/>
        <v/>
      </c>
      <c r="EP25" s="77">
        <v>260</v>
      </c>
      <c r="EQ25" s="114">
        <f t="shared" si="165"/>
        <v>3.7541331562152562E-3</v>
      </c>
      <c r="ER25" s="115" t="str">
        <f t="shared" si="77"/>
        <v/>
      </c>
      <c r="ES25" s="115">
        <f t="shared" si="78"/>
        <v>260</v>
      </c>
      <c r="ET25" s="115" t="str">
        <f>IF(ES25&lt;&gt;"", IF(RANK(ES25, ES$5:ES$62)+COUNTIF(ES$5:ES25,ES25)-1&lt;=(ET$65-ER$63),RANK(ES25, ES$5:ES$62)+COUNTIF(ES$5:ES25,ES25)-1, ""), "")</f>
        <v/>
      </c>
      <c r="EU25" s="117" t="str">
        <f t="shared" si="79"/>
        <v/>
      </c>
      <c r="EV25" s="77"/>
      <c r="EW25" s="114">
        <f t="shared" si="166"/>
        <v>0</v>
      </c>
      <c r="EX25" s="115" t="str">
        <f t="shared" si="80"/>
        <v/>
      </c>
      <c r="EY25" s="115" t="str">
        <f t="shared" si="81"/>
        <v/>
      </c>
      <c r="EZ25" s="115" t="str">
        <f>IF(EY25&lt;&gt;"", IF(RANK(EY25, EY$5:EY$62)+COUNTIF(EY$5:EY25,EY25)-1&lt;=(EZ$65-EX$63),RANK(EY25, EY$5:EY$62)+COUNTIF(EY$5:EY25,EY25)-1, ""), "")</f>
        <v/>
      </c>
      <c r="FA25" s="117" t="str">
        <f t="shared" si="82"/>
        <v/>
      </c>
      <c r="FB25" s="77"/>
      <c r="FC25" s="114">
        <f t="shared" si="167"/>
        <v>0</v>
      </c>
      <c r="FD25" s="115" t="str">
        <f t="shared" si="83"/>
        <v/>
      </c>
      <c r="FE25" s="115" t="str">
        <f t="shared" si="84"/>
        <v/>
      </c>
      <c r="FF25" s="115" t="str">
        <f>IF(FE25&lt;&gt;"", IF(RANK(FE25, FE$5:FE$62)+COUNTIF(FE$5:FE25,FE25)-1&lt;=(FF$65-FD$63),RANK(FE25, FE$5:FE$62)+COUNTIF(FE$5:FE25,FE25)-1, ""), "")</f>
        <v/>
      </c>
      <c r="FG25" s="117" t="str">
        <f t="shared" si="85"/>
        <v/>
      </c>
      <c r="FH25" s="77"/>
      <c r="FI25" s="114">
        <f t="shared" si="168"/>
        <v>0</v>
      </c>
      <c r="FJ25" s="115" t="str">
        <f t="shared" si="86"/>
        <v/>
      </c>
      <c r="FK25" s="115" t="str">
        <f t="shared" si="87"/>
        <v/>
      </c>
      <c r="FL25" s="115" t="str">
        <f>IF(FK25&lt;&gt;"", IF(RANK(FK25, FK$5:FK$62)+COUNTIF(FK$5:FK25,FK25)-1&lt;=(FL$65-FJ$63),RANK(FK25, FK$5:FK$62)+COUNTIF(FK$5:FK25,FK25)-1, ""), "")</f>
        <v/>
      </c>
      <c r="FM25" s="117" t="str">
        <f t="shared" si="88"/>
        <v/>
      </c>
      <c r="FN25" s="77"/>
      <c r="FO25" s="114">
        <f t="shared" si="169"/>
        <v>0</v>
      </c>
      <c r="FP25" s="115" t="str">
        <f t="shared" si="89"/>
        <v/>
      </c>
      <c r="FQ25" s="115" t="str">
        <f t="shared" si="90"/>
        <v/>
      </c>
      <c r="FR25" s="115" t="str">
        <f>IF(FQ25&lt;&gt;"", IF(RANK(FQ25, FQ$5:FQ$62)+COUNTIF(FQ$5:FQ25,FQ25)-1&lt;=(FR$65-FP$63),RANK(FQ25, FQ$5:FQ$62)+COUNTIF(FQ$5:FQ25,FQ25)-1, ""), "")</f>
        <v/>
      </c>
      <c r="FS25" s="117" t="str">
        <f t="shared" si="91"/>
        <v/>
      </c>
      <c r="FT25" s="77"/>
      <c r="FU25" s="114">
        <f t="shared" si="170"/>
        <v>0</v>
      </c>
      <c r="FV25" s="115" t="str">
        <f t="shared" si="92"/>
        <v/>
      </c>
      <c r="FW25" s="115" t="str">
        <f t="shared" si="93"/>
        <v/>
      </c>
      <c r="FX25" s="115" t="str">
        <f>IF(FW25&lt;&gt;"", IF(RANK(FW25, FW$5:FW$62)+COUNTIF(FW$5:FW25,FW25)-1&lt;=(FX$65-FV$63),RANK(FW25, FW$5:FW$62)+COUNTIF(FW$5:FW25,FW25)-1, ""), "")</f>
        <v/>
      </c>
      <c r="FY25" s="117" t="str">
        <f t="shared" si="94"/>
        <v/>
      </c>
      <c r="FZ25" s="77"/>
      <c r="GA25" s="114">
        <f t="shared" si="171"/>
        <v>0</v>
      </c>
      <c r="GB25" s="115" t="str">
        <f t="shared" si="95"/>
        <v/>
      </c>
      <c r="GC25" s="115" t="str">
        <f t="shared" si="96"/>
        <v/>
      </c>
      <c r="GD25" s="115" t="str">
        <f>IF(GC25&lt;&gt;"", IF(RANK(GC25, GC$5:GC$62)+COUNTIF(GC$5:GC25,GC25)-1&lt;=(GD$65-GB$63),RANK(GC25, GC$5:GC$62)+COUNTIF(GC$5:GC25,GC25)-1, ""), "")</f>
        <v/>
      </c>
      <c r="GE25" s="117" t="str">
        <f t="shared" si="97"/>
        <v/>
      </c>
      <c r="GF25" s="77"/>
      <c r="GG25" s="114">
        <f t="shared" si="172"/>
        <v>0</v>
      </c>
      <c r="GH25" s="115" t="str">
        <f t="shared" si="98"/>
        <v/>
      </c>
      <c r="GI25" s="115" t="str">
        <f t="shared" si="99"/>
        <v/>
      </c>
      <c r="GJ25" s="115" t="str">
        <f>IF(GI25&lt;&gt;"", IF(RANK(GI25, GI$5:GI$62)+COUNTIF(GI$5:GI25,GI25)-1&lt;=(GJ$65-GH$63),RANK(GI25, GI$5:GI$62)+COUNTIF(GI$5:GI25,GI25)-1, ""), "")</f>
        <v/>
      </c>
      <c r="GK25" s="117" t="str">
        <f t="shared" si="100"/>
        <v/>
      </c>
      <c r="GL25" s="77"/>
      <c r="GM25" s="114">
        <f t="shared" si="173"/>
        <v>0</v>
      </c>
      <c r="GN25" s="115" t="str">
        <f t="shared" si="101"/>
        <v/>
      </c>
      <c r="GO25" s="115" t="str">
        <f t="shared" si="102"/>
        <v/>
      </c>
      <c r="GP25" s="115" t="str">
        <f>IF(GO25&lt;&gt;"", IF(RANK(GO25, GO$5:GO$62)+COUNTIF(GO$5:GO25,GO25)-1&lt;=(GP$65-GN$63),RANK(GO25, GO$5:GO$62)+COUNTIF(GO$5:GO25,GO25)-1, ""), "")</f>
        <v/>
      </c>
      <c r="GQ25" s="117" t="str">
        <f t="shared" si="103"/>
        <v/>
      </c>
      <c r="GR25" s="77"/>
      <c r="GS25" s="114">
        <f t="shared" si="174"/>
        <v>0</v>
      </c>
      <c r="GT25" s="115" t="str">
        <f t="shared" si="104"/>
        <v/>
      </c>
      <c r="GU25" s="115" t="str">
        <f t="shared" si="105"/>
        <v/>
      </c>
      <c r="GV25" s="115" t="str">
        <f>IF(GU25&lt;&gt;"", IF(RANK(GU25, GU$5:GU$62)+COUNTIF(GU$5:GU25,GU25)-1&lt;=(GV$65-GT$63),RANK(GU25, GU$5:GU$62)+COUNTIF(GU$5:GU25,GU25)-1, ""), "")</f>
        <v/>
      </c>
      <c r="GW25" s="117" t="str">
        <f t="shared" si="106"/>
        <v/>
      </c>
      <c r="GX25" s="77"/>
      <c r="GY25" s="114">
        <f t="shared" si="175"/>
        <v>0</v>
      </c>
      <c r="GZ25" s="115" t="str">
        <f t="shared" si="107"/>
        <v/>
      </c>
      <c r="HA25" s="115" t="str">
        <f t="shared" si="108"/>
        <v/>
      </c>
      <c r="HB25" s="115" t="str">
        <f>IF(HA25&lt;&gt;"", IF(RANK(HA25, HA$5:HA$62)+COUNTIF(HA$5:HA25,HA25)-1&lt;=(HB$65-GZ$63),RANK(HA25, HA$5:HA$62)+COUNTIF(HA$5:HA25,HA25)-1, ""), "")</f>
        <v/>
      </c>
      <c r="HC25" s="117" t="str">
        <f t="shared" si="109"/>
        <v/>
      </c>
      <c r="HD25" s="77"/>
      <c r="HE25" s="114">
        <f t="shared" si="176"/>
        <v>0</v>
      </c>
      <c r="HF25" s="115" t="str">
        <f t="shared" si="110"/>
        <v/>
      </c>
      <c r="HG25" s="115" t="str">
        <f t="shared" si="111"/>
        <v/>
      </c>
      <c r="HH25" s="115" t="str">
        <f>IF(HG25&lt;&gt;"", IF(RANK(HG25, HG$5:HG$62)+COUNTIF(HG$5:HG25,HG25)-1&lt;=(HH$65-HF$63),RANK(HG25, HG$5:HG$62)+COUNTIF(HG$5:HG25,HG25)-1, ""), "")</f>
        <v/>
      </c>
      <c r="HI25" s="117" t="str">
        <f t="shared" si="112"/>
        <v/>
      </c>
      <c r="HJ25" s="77">
        <v>2924</v>
      </c>
      <c r="HK25" s="114">
        <f t="shared" si="177"/>
        <v>4.009873834339002E-2</v>
      </c>
      <c r="HL25" s="115" t="str">
        <f t="shared" si="113"/>
        <v/>
      </c>
      <c r="HM25" s="115">
        <f t="shared" si="114"/>
        <v>2924</v>
      </c>
      <c r="HN25" s="115" t="str">
        <f>IF(HM25&lt;&gt;"", IF(RANK(HM25, HM$5:HM$62)+COUNTIF(HM$5:HM25,HM25)-1&lt;=(HN$65-HL$63),RANK(HM25, HM$5:HM$62)+COUNTIF(HM$5:HM25,HM25)-1, ""), "")</f>
        <v/>
      </c>
      <c r="HO25" s="117" t="str">
        <f t="shared" si="115"/>
        <v/>
      </c>
      <c r="HP25" s="77">
        <v>944</v>
      </c>
      <c r="HQ25" s="114">
        <f t="shared" si="178"/>
        <v>1.2801735828586926E-2</v>
      </c>
      <c r="HR25" s="115" t="str">
        <f t="shared" si="116"/>
        <v/>
      </c>
      <c r="HS25" s="115">
        <f t="shared" si="117"/>
        <v>944</v>
      </c>
      <c r="HT25" s="115" t="str">
        <f>IF(HS25&lt;&gt;"", IF(RANK(HS25, HS$5:HS$62)+COUNTIF(HS$5:HS25,HS25)-1&lt;=(HT$65-HR$63),RANK(HS25, HS$5:HS$62)+COUNTIF(HS$5:HS25,HS25)-1, ""), "")</f>
        <v/>
      </c>
      <c r="HU25" s="117" t="str">
        <f t="shared" si="118"/>
        <v/>
      </c>
      <c r="HV25" s="77">
        <v>672</v>
      </c>
      <c r="HW25" s="114">
        <f t="shared" si="179"/>
        <v>1.0503774794066618E-2</v>
      </c>
      <c r="HX25" s="115" t="str">
        <f t="shared" si="119"/>
        <v/>
      </c>
      <c r="HY25" s="115">
        <f t="shared" si="120"/>
        <v>672</v>
      </c>
      <c r="HZ25" s="115" t="str">
        <f>IF(HY25&lt;&gt;"", IF(RANK(HY25, HY$5:HY$62)+COUNTIF(HY$5:HY25,HY25)-1&lt;=(HZ$65-HX$63),RANK(HY25, HY$5:HY$62)+COUNTIF(HY$5:HY25,HY25)-1, ""), "")</f>
        <v/>
      </c>
      <c r="IA25" s="117" t="str">
        <f t="shared" si="121"/>
        <v/>
      </c>
      <c r="IB25" s="77">
        <v>447</v>
      </c>
      <c r="IC25" s="114">
        <f t="shared" si="180"/>
        <v>6.5707271898749059E-3</v>
      </c>
      <c r="ID25" s="115" t="str">
        <f t="shared" si="122"/>
        <v/>
      </c>
      <c r="IE25" s="115">
        <f t="shared" si="123"/>
        <v>447</v>
      </c>
      <c r="IF25" s="115" t="str">
        <f>IF(IE25&lt;&gt;"", IF(RANK(IE25, IE$5:IE$62)+COUNTIF(IE$5:IE25,IE25)-1&lt;=(IF$65-ID$63),RANK(IE25, IE$5:IE$62)+COUNTIF(IE$5:IE25,IE25)-1, ""), "")</f>
        <v/>
      </c>
      <c r="IG25" s="117" t="str">
        <f t="shared" si="124"/>
        <v/>
      </c>
      <c r="IH25" s="77">
        <v>227</v>
      </c>
      <c r="II25" s="114">
        <f t="shared" si="181"/>
        <v>3.9010139199175116E-3</v>
      </c>
      <c r="IJ25" s="115" t="str">
        <f t="shared" si="125"/>
        <v/>
      </c>
      <c r="IK25" s="115">
        <f t="shared" si="126"/>
        <v>227</v>
      </c>
      <c r="IL25" s="115" t="str">
        <f>IF(IK25&lt;&gt;"", IF(RANK(IK25, IK$5:IK$62)+COUNTIF(IK$5:IK25,IK25)-1&lt;=(IL$65-IJ$63),RANK(IK25, IK$5:IK$62)+COUNTIF(IK$5:IK25,IK25)-1, ""), "")</f>
        <v/>
      </c>
      <c r="IM25" s="117" t="str">
        <f t="shared" si="127"/>
        <v/>
      </c>
      <c r="IN25" s="104" t="str">
        <f t="shared" si="128"/>
        <v/>
      </c>
      <c r="IO25" s="41">
        <f t="shared" si="129"/>
        <v>18417</v>
      </c>
      <c r="IP25" s="42">
        <v>22059</v>
      </c>
      <c r="IQ25" s="43">
        <f t="shared" si="130"/>
        <v>40476</v>
      </c>
      <c r="IR25" s="43"/>
      <c r="IS25" s="98" t="str">
        <f t="shared" si="131"/>
        <v/>
      </c>
      <c r="IT25" s="77" t="str">
        <f t="shared" si="0"/>
        <v/>
      </c>
      <c r="IU25" s="77" t="str">
        <f t="shared" si="132"/>
        <v/>
      </c>
      <c r="IV25" s="77"/>
      <c r="IW25" s="99" t="str">
        <f t="shared" si="133"/>
        <v/>
      </c>
      <c r="IX25" s="77" t="str">
        <f t="shared" si="134"/>
        <v/>
      </c>
      <c r="IY25" s="98" t="str">
        <f t="shared" si="135"/>
        <v/>
      </c>
      <c r="IZ25" s="98" t="str">
        <f>IF(IY25&lt;&gt;"", IF(RANK(IY25, $IY$5:$IY$62)+COUNTIF(IY$5:IY25,IY25)-1&lt;=(400-$IU$63-$IX$63), RANK(IY25, $IY$5:$IY$62)+COUNTIF(IY$5:IY25,IY25)-1, ""), "")</f>
        <v/>
      </c>
      <c r="JA25" s="82" t="str">
        <f t="shared" si="136"/>
        <v/>
      </c>
      <c r="JB25" s="90" t="str">
        <f t="shared" si="137"/>
        <v/>
      </c>
      <c r="JD25" s="106">
        <f t="shared" si="1"/>
        <v>1.2680659294031016E-3</v>
      </c>
      <c r="JE25" s="56">
        <f t="shared" si="2"/>
        <v>0</v>
      </c>
      <c r="JF25" s="64">
        <f t="shared" si="138"/>
        <v>-1.2680659294031016E-3</v>
      </c>
      <c r="JH25" s="108" t="str">
        <f t="shared" si="3"/>
        <v/>
      </c>
      <c r="JI25" s="56" t="str">
        <f t="shared" si="139"/>
        <v/>
      </c>
      <c r="JJ25" s="56" t="str">
        <f t="shared" si="4"/>
        <v/>
      </c>
      <c r="JK25" s="107" t="str">
        <f t="shared" si="140"/>
        <v/>
      </c>
    </row>
    <row r="26" spans="1:271" ht="15" customHeight="1" x14ac:dyDescent="0.2">
      <c r="A26" s="100" t="s">
        <v>218</v>
      </c>
      <c r="B26" s="77">
        <v>696</v>
      </c>
      <c r="C26" s="114">
        <f t="shared" si="141"/>
        <v>1.0073816760746852E-2</v>
      </c>
      <c r="D26" s="115" t="str">
        <f t="shared" si="5"/>
        <v/>
      </c>
      <c r="E26" s="115">
        <f t="shared" si="6"/>
        <v>696</v>
      </c>
      <c r="F26" s="115" t="str">
        <f>IF(E26&lt;&gt;"", IF(RANK(E26, E$5:E$62)+COUNTIF(E$5:E26,E26)-1&lt;=(F$65-D$63),RANK(E26, E$5:E$62)+COUNTIF(E$5:E26,E26)-1, ""), "")</f>
        <v/>
      </c>
      <c r="G26" s="117" t="str">
        <f t="shared" si="7"/>
        <v/>
      </c>
      <c r="H26" s="77">
        <v>508</v>
      </c>
      <c r="I26" s="114">
        <f t="shared" si="142"/>
        <v>8.2929297876161087E-3</v>
      </c>
      <c r="J26" s="115" t="str">
        <f t="shared" si="8"/>
        <v/>
      </c>
      <c r="K26" s="115">
        <f t="shared" si="9"/>
        <v>508</v>
      </c>
      <c r="L26" s="115" t="str">
        <f>IF(K26&lt;&gt;"", IF(RANK(K26, K$5:K$62)+COUNTIF(K$5:K26,K26)-1&lt;=(L$65-J$63),RANK(K26, K$5:K$62)+COUNTIF(K$5:K26,K26)-1, ""), "")</f>
        <v/>
      </c>
      <c r="M26" s="117" t="str">
        <f t="shared" si="10"/>
        <v/>
      </c>
      <c r="N26" s="77">
        <v>588</v>
      </c>
      <c r="O26" s="114">
        <f t="shared" si="143"/>
        <v>1.0080576032916167E-2</v>
      </c>
      <c r="P26" s="115" t="str">
        <f t="shared" si="11"/>
        <v/>
      </c>
      <c r="Q26" s="115">
        <f t="shared" si="12"/>
        <v>588</v>
      </c>
      <c r="R26" s="115" t="str">
        <f>IF(Q26&lt;&gt;"", IF(RANK(Q26, Q$5:Q$62)+COUNTIF(Q$5:Q26,Q26)-1&lt;=(R$65-P$63),RANK(Q26, Q$5:Q$62)+COUNTIF(Q$5:Q26,Q26)-1, ""), "")</f>
        <v/>
      </c>
      <c r="S26" s="117" t="str">
        <f t="shared" si="13"/>
        <v/>
      </c>
      <c r="T26" s="77">
        <v>492</v>
      </c>
      <c r="U26" s="114">
        <f t="shared" si="144"/>
        <v>8.6128422379385203E-3</v>
      </c>
      <c r="V26" s="115" t="str">
        <f t="shared" si="14"/>
        <v/>
      </c>
      <c r="W26" s="115">
        <f t="shared" si="15"/>
        <v>492</v>
      </c>
      <c r="X26" s="115" t="str">
        <f>IF(W26&lt;&gt;"", IF(RANK(W26, W$5:W$62)+COUNTIF(W$5:W26,W26)-1&lt;=(X$65-V$63),RANK(W26, W$5:W$62)+COUNTIF(W$5:W26,W26)-1, ""), "")</f>
        <v/>
      </c>
      <c r="Y26" s="117" t="str">
        <f t="shared" si="16"/>
        <v/>
      </c>
      <c r="Z26" s="77">
        <v>523</v>
      </c>
      <c r="AA26" s="114">
        <f t="shared" si="145"/>
        <v>9.4438425424340916E-3</v>
      </c>
      <c r="AB26" s="115" t="str">
        <f t="shared" si="17"/>
        <v/>
      </c>
      <c r="AC26" s="115">
        <f t="shared" si="18"/>
        <v>523</v>
      </c>
      <c r="AD26" s="115" t="str">
        <f>IF(AC26&lt;&gt;"", IF(RANK(AC26, AC$5:AC$62)+COUNTIF(AC$5:AC26,AC26)-1&lt;=(AD$65-AB$63),RANK(AC26, AC$5:AC$62)+COUNTIF(AC$5:AC26,AC26)-1, ""), "")</f>
        <v/>
      </c>
      <c r="AE26" s="117" t="str">
        <f t="shared" si="19"/>
        <v/>
      </c>
      <c r="AF26" s="77">
        <v>572</v>
      </c>
      <c r="AG26" s="114">
        <f t="shared" si="146"/>
        <v>7.7295208237615201E-3</v>
      </c>
      <c r="AH26" s="115" t="str">
        <f t="shared" si="20"/>
        <v/>
      </c>
      <c r="AI26" s="115">
        <f t="shared" si="21"/>
        <v>572</v>
      </c>
      <c r="AJ26" s="115" t="str">
        <f>IF(AI26&lt;&gt;"", IF(RANK(AI26, AI$5:AI$62)+COUNTIF(AI$5:AI26,AI26)-1&lt;=(AJ$65-AH$63),RANK(AI26, AI$5:AI$62)+COUNTIF(AI$5:AI26,AI26)-1, ""), "")</f>
        <v/>
      </c>
      <c r="AK26" s="117" t="str">
        <f t="shared" si="22"/>
        <v/>
      </c>
      <c r="AL26" s="77">
        <v>761</v>
      </c>
      <c r="AM26" s="114">
        <f t="shared" si="147"/>
        <v>1.1975576747552953E-2</v>
      </c>
      <c r="AN26" s="115" t="str">
        <f t="shared" si="23"/>
        <v/>
      </c>
      <c r="AO26" s="115">
        <f t="shared" si="24"/>
        <v>761</v>
      </c>
      <c r="AP26" s="115" t="str">
        <f>IF(AO26&lt;&gt;"", IF(RANK(AO26, AO$5:AO$62)+COUNTIF(AO$5:AO26,AO26)-1&lt;=(AP$65-AN$63),RANK(AO26, AO$5:AO$62)+COUNTIF(AO$5:AO26,AO26)-1, ""), "")</f>
        <v/>
      </c>
      <c r="AQ26" s="117" t="str">
        <f t="shared" si="25"/>
        <v/>
      </c>
      <c r="AR26" s="77">
        <v>1346</v>
      </c>
      <c r="AS26" s="114">
        <f t="shared" si="148"/>
        <v>1.7340668118163899E-2</v>
      </c>
      <c r="AT26" s="115" t="str">
        <f t="shared" si="26"/>
        <v/>
      </c>
      <c r="AU26" s="115">
        <f t="shared" si="27"/>
        <v>1346</v>
      </c>
      <c r="AV26" s="115" t="str">
        <f>IF(AU26&lt;&gt;"", IF(RANK(AU26, AU$5:AU$62)+COUNTIF(AU$5:AU26,AU26)-1&lt;=(AV$65-AT$63),RANK(AU26, AU$5:AU$62)+COUNTIF(AU$5:AU26,AU26)-1, ""), "")</f>
        <v/>
      </c>
      <c r="AW26" s="117" t="str">
        <f t="shared" si="28"/>
        <v/>
      </c>
      <c r="AX26" s="77">
        <v>451</v>
      </c>
      <c r="AY26" s="114">
        <f t="shared" si="149"/>
        <v>6.1957357951423235E-3</v>
      </c>
      <c r="AZ26" s="115" t="str">
        <f t="shared" si="29"/>
        <v/>
      </c>
      <c r="BA26" s="115">
        <f t="shared" si="30"/>
        <v>451</v>
      </c>
      <c r="BB26" s="115" t="str">
        <f>IF(BA26&lt;&gt;"", IF(RANK(BA26, BA$5:BA$62)+COUNTIF(BA$5:BA26,BA26)-1&lt;=(BB$65-AZ$63),RANK(BA26, BA$5:BA$62)+COUNTIF(BA$5:BA26,BA26)-1, ""), "")</f>
        <v/>
      </c>
      <c r="BC26" s="117" t="str">
        <f t="shared" si="31"/>
        <v/>
      </c>
      <c r="BD26" s="77">
        <v>472</v>
      </c>
      <c r="BE26" s="114">
        <f t="shared" si="150"/>
        <v>6.7081663397856794E-3</v>
      </c>
      <c r="BF26" s="115" t="str">
        <f t="shared" si="32"/>
        <v/>
      </c>
      <c r="BG26" s="115">
        <f t="shared" si="33"/>
        <v>472</v>
      </c>
      <c r="BH26" s="115" t="str">
        <f>IF(BG26&lt;&gt;"", IF(RANK(BG26, BG$5:BG$62)+COUNTIF(BG$5:BG26,BG26)-1&lt;=(BH$65-BF$63),RANK(BG26, BG$5:BG$62)+COUNTIF(BG$5:BG26,BG26)-1, ""), "")</f>
        <v/>
      </c>
      <c r="BI26" s="117" t="str">
        <f t="shared" si="34"/>
        <v/>
      </c>
      <c r="BJ26" s="77">
        <v>587</v>
      </c>
      <c r="BK26" s="114">
        <f t="shared" si="151"/>
        <v>8.2305103757711728E-3</v>
      </c>
      <c r="BL26" s="115" t="str">
        <f t="shared" si="35"/>
        <v/>
      </c>
      <c r="BM26" s="115">
        <f t="shared" si="36"/>
        <v>587</v>
      </c>
      <c r="BN26" s="115" t="str">
        <f>IF(BM26&lt;&gt;"", IF(RANK(BM26, BM$5:BM$62)+COUNTIF(BM$5:BM26,BM26)-1&lt;=(BN$65-BL$63),RANK(BM26, BM$5:BM$62)+COUNTIF(BM$5:BM26,BM26)-1, ""), "")</f>
        <v/>
      </c>
      <c r="BO26" s="117" t="str">
        <f t="shared" si="37"/>
        <v/>
      </c>
      <c r="BP26" s="77">
        <v>477</v>
      </c>
      <c r="BQ26" s="114">
        <f t="shared" si="152"/>
        <v>6.6442868883286208E-3</v>
      </c>
      <c r="BR26" s="115" t="str">
        <f t="shared" si="38"/>
        <v/>
      </c>
      <c r="BS26" s="115">
        <f t="shared" si="39"/>
        <v>477</v>
      </c>
      <c r="BT26" s="115" t="str">
        <f>IF(BS26&lt;&gt;"", IF(RANK(BS26, BS$5:BS$62)+COUNTIF(BS$5:BS26,BS26)-1&lt;=(BT$65-BR$63),RANK(BS26, BS$5:BS$62)+COUNTIF(BS$5:BS26,BS26)-1, ""), "")</f>
        <v/>
      </c>
      <c r="BU26" s="117" t="str">
        <f t="shared" si="40"/>
        <v/>
      </c>
      <c r="BV26" s="77">
        <v>311</v>
      </c>
      <c r="BW26" s="114">
        <f t="shared" si="153"/>
        <v>4.501700803358182E-3</v>
      </c>
      <c r="BX26" s="115" t="str">
        <f t="shared" si="41"/>
        <v/>
      </c>
      <c r="BY26" s="115">
        <f t="shared" si="42"/>
        <v>311</v>
      </c>
      <c r="BZ26" s="115" t="str">
        <f>IF(BY26&lt;&gt;"", IF(RANK(BY26, BY$5:BY$62)+COUNTIF(BY$5:BY26,BY26)-1&lt;=(BZ$65-BX$63),RANK(BY26, BY$5:BY$62)+COUNTIF(BY$5:BY26,BY26)-1, ""), "")</f>
        <v/>
      </c>
      <c r="CA26" s="117" t="str">
        <f t="shared" si="43"/>
        <v/>
      </c>
      <c r="CB26" s="77">
        <v>417</v>
      </c>
      <c r="CC26" s="114">
        <f t="shared" si="154"/>
        <v>5.7607824717486808E-3</v>
      </c>
      <c r="CD26" s="115" t="str">
        <f t="shared" si="44"/>
        <v/>
      </c>
      <c r="CE26" s="115">
        <f t="shared" si="45"/>
        <v>417</v>
      </c>
      <c r="CF26" s="115" t="str">
        <f>IF(CE26&lt;&gt;"", IF(RANK(CE26, CE$5:CE$62)+COUNTIF(CE$5:CE26,CE26)-1&lt;=(CF$65-CD$63),RANK(CE26, CE$5:CE$62)+COUNTIF(CE$5:CE26,CE26)-1, ""), "")</f>
        <v/>
      </c>
      <c r="CG26" s="117" t="str">
        <f t="shared" si="46"/>
        <v/>
      </c>
      <c r="CH26" s="77">
        <v>586</v>
      </c>
      <c r="CI26" s="114">
        <f t="shared" si="155"/>
        <v>8.7724550898203597E-3</v>
      </c>
      <c r="CJ26" s="115" t="str">
        <f t="shared" si="47"/>
        <v/>
      </c>
      <c r="CK26" s="115">
        <f t="shared" si="48"/>
        <v>586</v>
      </c>
      <c r="CL26" s="115" t="str">
        <f>IF(CK26&lt;&gt;"", IF(RANK(CK26, CK$5:CK$62)+COUNTIF(CK$5:CK26,CK26)-1&lt;=(CL$65-CJ$63),RANK(CK26, CK$5:CK$62)+COUNTIF(CK$5:CK26,CK26)-1, ""), "")</f>
        <v/>
      </c>
      <c r="CM26" s="117" t="str">
        <f t="shared" si="49"/>
        <v/>
      </c>
      <c r="CN26" s="77">
        <v>169</v>
      </c>
      <c r="CO26" s="114">
        <f t="shared" si="156"/>
        <v>2.339715634561338E-3</v>
      </c>
      <c r="CP26" s="115" t="str">
        <f t="shared" si="50"/>
        <v/>
      </c>
      <c r="CQ26" s="115">
        <f t="shared" si="51"/>
        <v>169</v>
      </c>
      <c r="CR26" s="115" t="str">
        <f>IF(CQ26&lt;&gt;"", IF(RANK(CQ26, CQ$5:CQ$62)+COUNTIF(CQ$5:CQ26,CQ26)-1&lt;=(CR$65-CP$63),RANK(CQ26, CQ$5:CQ$62)+COUNTIF(CQ$5:CQ26,CQ26)-1, ""), "")</f>
        <v/>
      </c>
      <c r="CS26" s="117" t="str">
        <f t="shared" si="52"/>
        <v/>
      </c>
      <c r="CT26" s="77">
        <v>261</v>
      </c>
      <c r="CU26" s="114">
        <f t="shared" si="157"/>
        <v>3.603280227517464E-3</v>
      </c>
      <c r="CV26" s="115" t="str">
        <f t="shared" si="53"/>
        <v/>
      </c>
      <c r="CW26" s="115">
        <f t="shared" si="54"/>
        <v>261</v>
      </c>
      <c r="CX26" s="115" t="str">
        <f>IF(CW26&lt;&gt;"", IF(RANK(CW26, CW$5:CW$62)+COUNTIF(CW$5:CW26,CW26)-1&lt;=(CX$65-CV$63),RANK(CW26, CW$5:CW$62)+COUNTIF(CW$5:CW26,CW26)-1, ""), "")</f>
        <v/>
      </c>
      <c r="CY26" s="117" t="str">
        <f t="shared" si="55"/>
        <v/>
      </c>
      <c r="CZ26" s="77">
        <v>252</v>
      </c>
      <c r="DA26" s="114">
        <f t="shared" si="158"/>
        <v>3.4426699818303529E-3</v>
      </c>
      <c r="DB26" s="115" t="str">
        <f t="shared" si="56"/>
        <v/>
      </c>
      <c r="DC26" s="115">
        <f t="shared" si="57"/>
        <v>252</v>
      </c>
      <c r="DD26" s="115" t="str">
        <f>IF(DC26&lt;&gt;"", IF(RANK(DC26, DC$5:DC$62)+COUNTIF(DC$5:DC26,DC26)-1&lt;=(DD$65-DB$63),RANK(DC26, DC$5:DC$62)+COUNTIF(DC$5:DC26,DC26)-1, ""), "")</f>
        <v/>
      </c>
      <c r="DE26" s="117" t="str">
        <f t="shared" si="58"/>
        <v/>
      </c>
      <c r="DF26" s="77">
        <v>426</v>
      </c>
      <c r="DG26" s="114">
        <f t="shared" si="159"/>
        <v>6.6482513226274638E-3</v>
      </c>
      <c r="DH26" s="115" t="str">
        <f t="shared" si="59"/>
        <v/>
      </c>
      <c r="DI26" s="115">
        <f t="shared" si="60"/>
        <v>426</v>
      </c>
      <c r="DJ26" s="115" t="str">
        <f>IF(DI26&lt;&gt;"", IF(RANK(DI26, DI$5:DI$62)+COUNTIF(DI$5:DI26,DI26)-1&lt;=(DJ$65-DH$63),RANK(DI26, DI$5:DI$62)+COUNTIF(DI$5:DI26,DI26)-1, ""), "")</f>
        <v/>
      </c>
      <c r="DK26" s="117" t="str">
        <f t="shared" si="61"/>
        <v/>
      </c>
      <c r="DL26" s="77">
        <v>511</v>
      </c>
      <c r="DM26" s="114">
        <f t="shared" si="160"/>
        <v>6.9965496467495484E-3</v>
      </c>
      <c r="DN26" s="115" t="str">
        <f t="shared" si="62"/>
        <v/>
      </c>
      <c r="DO26" s="115">
        <f t="shared" si="63"/>
        <v>511</v>
      </c>
      <c r="DP26" s="115" t="str">
        <f>IF(DO26&lt;&gt;"", IF(RANK(DO26, DO$5:DO$62)+COUNTIF(DO$5:DO26,DO26)-1&lt;=(DP$65-DN$63),RANK(DO26, DO$5:DO$62)+COUNTIF(DO$5:DO26,DO26)-1, ""), "")</f>
        <v/>
      </c>
      <c r="DQ26" s="117" t="str">
        <f t="shared" si="64"/>
        <v/>
      </c>
      <c r="DR26" s="77">
        <v>276</v>
      </c>
      <c r="DS26" s="114">
        <f t="shared" si="161"/>
        <v>4.2092420314168068E-3</v>
      </c>
      <c r="DT26" s="115" t="str">
        <f t="shared" si="65"/>
        <v/>
      </c>
      <c r="DU26" s="115">
        <f t="shared" si="66"/>
        <v>276</v>
      </c>
      <c r="DV26" s="115" t="str">
        <f>IF(DU26&lt;&gt;"", IF(RANK(DU26, DU$5:DU$62)+COUNTIF(DU$5:DU26,DU26)-1&lt;=(DV$65-DT$63),RANK(DU26, DU$5:DU$62)+COUNTIF(DU$5:DU26,DU26)-1, ""), "")</f>
        <v/>
      </c>
      <c r="DW26" s="117" t="str">
        <f t="shared" si="67"/>
        <v/>
      </c>
      <c r="DX26" s="77">
        <v>283</v>
      </c>
      <c r="DY26" s="114">
        <f t="shared" si="162"/>
        <v>4.0179458784109943E-3</v>
      </c>
      <c r="DZ26" s="115" t="str">
        <f t="shared" si="68"/>
        <v/>
      </c>
      <c r="EA26" s="115">
        <f t="shared" si="69"/>
        <v>283</v>
      </c>
      <c r="EB26" s="115" t="str">
        <f>IF(EA26&lt;&gt;"", IF(RANK(EA26, EA$5:EA$62)+COUNTIF(EA$5:EA26,EA26)-1&lt;=(EB$65-DZ$63),RANK(EA26, EA$5:EA$62)+COUNTIF(EA$5:EA26,EA26)-1, ""), "")</f>
        <v/>
      </c>
      <c r="EC26" s="117" t="str">
        <f t="shared" si="70"/>
        <v/>
      </c>
      <c r="ED26" s="77">
        <v>209</v>
      </c>
      <c r="EE26" s="114">
        <f t="shared" si="163"/>
        <v>3.4674408958938201E-3</v>
      </c>
      <c r="EF26" s="115" t="str">
        <f t="shared" si="71"/>
        <v/>
      </c>
      <c r="EG26" s="116">
        <f t="shared" si="72"/>
        <v>209</v>
      </c>
      <c r="EH26" s="115" t="str">
        <f>IF(EG26&lt;&gt;"", IF(RANK(EG26, EG$5:EG$62)+COUNTIF(EG$5:EG26,EG26)-1&lt;=(EH$65-EF$63),RANK(EG26, EG$5:EG$62)+COUNTIF(EG$5:EG26,EG26)-1, ""), "")</f>
        <v/>
      </c>
      <c r="EI26" s="117" t="str">
        <f t="shared" si="73"/>
        <v/>
      </c>
      <c r="EJ26" s="77">
        <v>245</v>
      </c>
      <c r="EK26" s="114">
        <f t="shared" si="164"/>
        <v>3.7550770173959691E-3</v>
      </c>
      <c r="EL26" s="115" t="str">
        <f t="shared" si="74"/>
        <v/>
      </c>
      <c r="EM26" s="115">
        <f t="shared" si="75"/>
        <v>245</v>
      </c>
      <c r="EN26" s="115" t="str">
        <f>IF(EM26&lt;&gt;"", IF(RANK(EM26, EM$5:EM$62)+COUNTIF(EM$5:EM26,EM26)-1&lt;=(EN$65-EL$63),RANK(EM26, EM$5:EM$62)+COUNTIF(EM$5:EM26,EM26)-1, ""), "")</f>
        <v/>
      </c>
      <c r="EO26" s="117" t="str">
        <f t="shared" si="76"/>
        <v/>
      </c>
      <c r="EP26" s="77">
        <v>172</v>
      </c>
      <c r="EQ26" s="114">
        <f t="shared" si="165"/>
        <v>2.4835034725731696E-3</v>
      </c>
      <c r="ER26" s="115" t="str">
        <f t="shared" si="77"/>
        <v/>
      </c>
      <c r="ES26" s="115">
        <f t="shared" si="78"/>
        <v>172</v>
      </c>
      <c r="ET26" s="115" t="str">
        <f>IF(ES26&lt;&gt;"", IF(RANK(ES26, ES$5:ES$62)+COUNTIF(ES$5:ES26,ES26)-1&lt;=(ET$65-ER$63),RANK(ES26, ES$5:ES$62)+COUNTIF(ES$5:ES26,ES26)-1, ""), "")</f>
        <v/>
      </c>
      <c r="EU26" s="117" t="str">
        <f t="shared" si="79"/>
        <v/>
      </c>
      <c r="EV26" s="77">
        <v>654</v>
      </c>
      <c r="EW26" s="114">
        <f t="shared" si="166"/>
        <v>1.0515314735911246E-2</v>
      </c>
      <c r="EX26" s="115" t="str">
        <f t="shared" si="80"/>
        <v/>
      </c>
      <c r="EY26" s="115">
        <f t="shared" si="81"/>
        <v>654</v>
      </c>
      <c r="EZ26" s="115" t="str">
        <f>IF(EY26&lt;&gt;"", IF(RANK(EY26, EY$5:EY$62)+COUNTIF(EY$5:EY26,EY26)-1&lt;=(EZ$65-EX$63),RANK(EY26, EY$5:EY$62)+COUNTIF(EY$5:EY26,EY26)-1, ""), "")</f>
        <v/>
      </c>
      <c r="FA26" s="117" t="str">
        <f t="shared" si="82"/>
        <v/>
      </c>
      <c r="FB26" s="77">
        <v>318</v>
      </c>
      <c r="FC26" s="114">
        <f t="shared" si="167"/>
        <v>5.2840597530782142E-3</v>
      </c>
      <c r="FD26" s="115" t="str">
        <f t="shared" si="83"/>
        <v/>
      </c>
      <c r="FE26" s="115">
        <f t="shared" si="84"/>
        <v>318</v>
      </c>
      <c r="FF26" s="115" t="str">
        <f>IF(FE26&lt;&gt;"", IF(RANK(FE26, FE$5:FE$62)+COUNTIF(FE$5:FE26,FE26)-1&lt;=(FF$65-FD$63),RANK(FE26, FE$5:FE$62)+COUNTIF(FE$5:FE26,FE26)-1, ""), "")</f>
        <v/>
      </c>
      <c r="FG26" s="117" t="str">
        <f t="shared" si="85"/>
        <v/>
      </c>
      <c r="FH26" s="77">
        <v>576</v>
      </c>
      <c r="FI26" s="114">
        <f t="shared" si="168"/>
        <v>8.599196811131183E-3</v>
      </c>
      <c r="FJ26" s="115" t="str">
        <f t="shared" si="86"/>
        <v/>
      </c>
      <c r="FK26" s="115">
        <f t="shared" si="87"/>
        <v>576</v>
      </c>
      <c r="FL26" s="115" t="str">
        <f>IF(FK26&lt;&gt;"", IF(RANK(FK26, FK$5:FK$62)+COUNTIF(FK$5:FK26,FK26)-1&lt;=(FL$65-FJ$63),RANK(FK26, FK$5:FK$62)+COUNTIF(FK$5:FK26,FK26)-1, ""), "")</f>
        <v/>
      </c>
      <c r="FM26" s="117" t="str">
        <f t="shared" si="88"/>
        <v/>
      </c>
      <c r="FN26" s="77">
        <v>602</v>
      </c>
      <c r="FO26" s="114">
        <f t="shared" si="169"/>
        <v>9.1378263509411042E-3</v>
      </c>
      <c r="FP26" s="115" t="str">
        <f t="shared" si="89"/>
        <v/>
      </c>
      <c r="FQ26" s="115">
        <f t="shared" si="90"/>
        <v>602</v>
      </c>
      <c r="FR26" s="115" t="str">
        <f>IF(FQ26&lt;&gt;"", IF(RANK(FQ26, FQ$5:FQ$62)+COUNTIF(FQ$5:FQ26,FQ26)-1&lt;=(FR$65-FP$63),RANK(FQ26, FQ$5:FQ$62)+COUNTIF(FQ$5:FQ26,FQ26)-1, ""), "")</f>
        <v/>
      </c>
      <c r="FS26" s="117" t="str">
        <f t="shared" si="91"/>
        <v/>
      </c>
      <c r="FT26" s="77">
        <v>828</v>
      </c>
      <c r="FU26" s="114">
        <f t="shared" si="170"/>
        <v>1.4512821411669851E-2</v>
      </c>
      <c r="FV26" s="115" t="str">
        <f t="shared" si="92"/>
        <v/>
      </c>
      <c r="FW26" s="115">
        <f t="shared" si="93"/>
        <v>828</v>
      </c>
      <c r="FX26" s="115" t="str">
        <f>IF(FW26&lt;&gt;"", IF(RANK(FW26, FW$5:FW$62)+COUNTIF(FW$5:FW26,FW26)-1&lt;=(FX$65-FV$63),RANK(FW26, FW$5:FW$62)+COUNTIF(FW$5:FW26,FW26)-1, ""), "")</f>
        <v/>
      </c>
      <c r="FY26" s="117" t="str">
        <f t="shared" si="94"/>
        <v/>
      </c>
      <c r="FZ26" s="77">
        <v>1051</v>
      </c>
      <c r="GA26" s="114">
        <f t="shared" si="171"/>
        <v>1.8349745093931141E-2</v>
      </c>
      <c r="GB26" s="115" t="str">
        <f t="shared" si="95"/>
        <v/>
      </c>
      <c r="GC26" s="115">
        <f t="shared" si="96"/>
        <v>1051</v>
      </c>
      <c r="GD26" s="115" t="str">
        <f>IF(GC26&lt;&gt;"", IF(RANK(GC26, GC$5:GC$62)+COUNTIF(GC$5:GC26,GC26)-1&lt;=(GD$65-GB$63),RANK(GC26, GC$5:GC$62)+COUNTIF(GC$5:GC26,GC26)-1, ""), "")</f>
        <v/>
      </c>
      <c r="GE26" s="117" t="str">
        <f t="shared" si="97"/>
        <v/>
      </c>
      <c r="GF26" s="77">
        <v>543</v>
      </c>
      <c r="GG26" s="114">
        <f t="shared" si="172"/>
        <v>8.8596648664523818E-3</v>
      </c>
      <c r="GH26" s="115" t="str">
        <f t="shared" si="98"/>
        <v/>
      </c>
      <c r="GI26" s="115">
        <f t="shared" si="99"/>
        <v>543</v>
      </c>
      <c r="GJ26" s="115" t="str">
        <f>IF(GI26&lt;&gt;"", IF(RANK(GI26, GI$5:GI$62)+COUNTIF(GI$5:GI26,GI26)-1&lt;=(GJ$65-GH$63),RANK(GI26, GI$5:GI$62)+COUNTIF(GI$5:GI26,GI26)-1, ""), "")</f>
        <v/>
      </c>
      <c r="GK26" s="117" t="str">
        <f t="shared" si="100"/>
        <v/>
      </c>
      <c r="GL26" s="77">
        <v>510</v>
      </c>
      <c r="GM26" s="114">
        <f t="shared" si="173"/>
        <v>8.4665570994571435E-3</v>
      </c>
      <c r="GN26" s="115" t="str">
        <f t="shared" si="101"/>
        <v/>
      </c>
      <c r="GO26" s="115">
        <f t="shared" si="102"/>
        <v>510</v>
      </c>
      <c r="GP26" s="115" t="str">
        <f>IF(GO26&lt;&gt;"", IF(RANK(GO26, GO$5:GO$62)+COUNTIF(GO$5:GO26,GO26)-1&lt;=(GP$65-GN$63),RANK(GO26, GO$5:GO$62)+COUNTIF(GO$5:GO26,GO26)-1, ""), "")</f>
        <v/>
      </c>
      <c r="GQ26" s="117" t="str">
        <f t="shared" si="103"/>
        <v/>
      </c>
      <c r="GR26" s="77">
        <v>388</v>
      </c>
      <c r="GS26" s="114">
        <f t="shared" si="174"/>
        <v>7.6704096156887556E-3</v>
      </c>
      <c r="GT26" s="115" t="str">
        <f t="shared" si="104"/>
        <v/>
      </c>
      <c r="GU26" s="115">
        <f t="shared" si="105"/>
        <v>388</v>
      </c>
      <c r="GV26" s="115" t="str">
        <f>IF(GU26&lt;&gt;"", IF(RANK(GU26, GU$5:GU$62)+COUNTIF(GU$5:GU26,GU26)-1&lt;=(GV$65-GT$63),RANK(GU26, GU$5:GU$62)+COUNTIF(GU$5:GU26,GU26)-1, ""), "")</f>
        <v/>
      </c>
      <c r="GW26" s="117" t="str">
        <f t="shared" si="106"/>
        <v/>
      </c>
      <c r="GX26" s="77">
        <v>528</v>
      </c>
      <c r="GY26" s="114">
        <f t="shared" si="175"/>
        <v>8.5067989946510277E-3</v>
      </c>
      <c r="GZ26" s="115" t="str">
        <f t="shared" si="107"/>
        <v/>
      </c>
      <c r="HA26" s="115">
        <f t="shared" si="108"/>
        <v>528</v>
      </c>
      <c r="HB26" s="115" t="str">
        <f>IF(HA26&lt;&gt;"", IF(RANK(HA26, HA$5:HA$62)+COUNTIF(HA$5:HA26,HA26)-1&lt;=(HB$65-GZ$63),RANK(HA26, HA$5:HA$62)+COUNTIF(HA$5:HA26,HA26)-1, ""), "")</f>
        <v/>
      </c>
      <c r="HC26" s="117" t="str">
        <f t="shared" si="109"/>
        <v/>
      </c>
      <c r="HD26" s="77">
        <v>393</v>
      </c>
      <c r="HE26" s="114">
        <f t="shared" si="176"/>
        <v>7.5149150986691142E-3</v>
      </c>
      <c r="HF26" s="115" t="str">
        <f t="shared" si="110"/>
        <v/>
      </c>
      <c r="HG26" s="115">
        <f t="shared" si="111"/>
        <v>393</v>
      </c>
      <c r="HH26" s="115" t="str">
        <f>IF(HG26&lt;&gt;"", IF(RANK(HG26, HG$5:HG$62)+COUNTIF(HG$5:HG26,HG26)-1&lt;=(HH$65-HF$63),RANK(HG26, HG$5:HG$62)+COUNTIF(HG$5:HG26,HG26)-1, ""), "")</f>
        <v/>
      </c>
      <c r="HI26" s="117" t="str">
        <f t="shared" si="112"/>
        <v/>
      </c>
      <c r="HJ26" s="77">
        <v>136</v>
      </c>
      <c r="HK26" s="114">
        <f t="shared" si="177"/>
        <v>1.8650575973669775E-3</v>
      </c>
      <c r="HL26" s="115" t="str">
        <f t="shared" si="113"/>
        <v/>
      </c>
      <c r="HM26" s="115">
        <f t="shared" si="114"/>
        <v>136</v>
      </c>
      <c r="HN26" s="115" t="str">
        <f>IF(HM26&lt;&gt;"", IF(RANK(HM26, HM$5:HM$62)+COUNTIF(HM$5:HM26,HM26)-1&lt;=(HN$65-HL$63),RANK(HM26, HM$5:HM$62)+COUNTIF(HM$5:HM26,HM26)-1, ""), "")</f>
        <v/>
      </c>
      <c r="HO26" s="117" t="str">
        <f t="shared" si="115"/>
        <v/>
      </c>
      <c r="HP26" s="77">
        <v>152</v>
      </c>
      <c r="HQ26" s="114">
        <f t="shared" si="178"/>
        <v>2.0612964469758611E-3</v>
      </c>
      <c r="HR26" s="115" t="str">
        <f t="shared" si="116"/>
        <v/>
      </c>
      <c r="HS26" s="115">
        <f t="shared" si="117"/>
        <v>152</v>
      </c>
      <c r="HT26" s="115" t="str">
        <f>IF(HS26&lt;&gt;"", IF(RANK(HS26, HS$5:HS$62)+COUNTIF(HS$5:HS26,HS26)-1&lt;=(HT$65-HR$63),RANK(HS26, HS$5:HS$62)+COUNTIF(HS$5:HS26,HS26)-1, ""), "")</f>
        <v/>
      </c>
      <c r="HU26" s="117" t="str">
        <f t="shared" si="118"/>
        <v/>
      </c>
      <c r="HV26" s="77">
        <v>218</v>
      </c>
      <c r="HW26" s="114">
        <f t="shared" si="179"/>
        <v>3.4074745611704206E-3</v>
      </c>
      <c r="HX26" s="115" t="str">
        <f t="shared" si="119"/>
        <v/>
      </c>
      <c r="HY26" s="115">
        <f t="shared" si="120"/>
        <v>218</v>
      </c>
      <c r="HZ26" s="115" t="str">
        <f>IF(HY26&lt;&gt;"", IF(RANK(HY26, HY$5:HY$62)+COUNTIF(HY$5:HY26,HY26)-1&lt;=(HZ$65-HX$63),RANK(HY26, HY$5:HY$62)+COUNTIF(HY$5:HY26,HY26)-1, ""), "")</f>
        <v/>
      </c>
      <c r="IA26" s="117" t="str">
        <f t="shared" si="121"/>
        <v/>
      </c>
      <c r="IB26" s="77">
        <v>159</v>
      </c>
      <c r="IC26" s="114">
        <f t="shared" si="180"/>
        <v>2.3372385306266443E-3</v>
      </c>
      <c r="ID26" s="115" t="str">
        <f t="shared" si="122"/>
        <v/>
      </c>
      <c r="IE26" s="115">
        <f t="shared" si="123"/>
        <v>159</v>
      </c>
      <c r="IF26" s="115" t="str">
        <f>IF(IE26&lt;&gt;"", IF(RANK(IE26, IE$5:IE$62)+COUNTIF(IE$5:IE26,IE26)-1&lt;=(IF$65-ID$63),RANK(IE26, IE$5:IE$62)+COUNTIF(IE$5:IE26,IE26)-1, ""), "")</f>
        <v/>
      </c>
      <c r="IG26" s="117" t="str">
        <f t="shared" si="124"/>
        <v/>
      </c>
      <c r="IH26" s="77">
        <v>115</v>
      </c>
      <c r="II26" s="114">
        <f t="shared" si="181"/>
        <v>1.976284584980237E-3</v>
      </c>
      <c r="IJ26" s="115" t="str">
        <f t="shared" si="125"/>
        <v/>
      </c>
      <c r="IK26" s="115">
        <f t="shared" si="126"/>
        <v>115</v>
      </c>
      <c r="IL26" s="115" t="str">
        <f>IF(IK26&lt;&gt;"", IF(RANK(IK26, IK$5:IK$62)+COUNTIF(IK$5:IK26,IK26)-1&lt;=(IL$65-IJ$63),RANK(IK26, IK$5:IK$62)+COUNTIF(IK$5:IK26,IK26)-1, ""), "")</f>
        <v/>
      </c>
      <c r="IM26" s="117" t="str">
        <f t="shared" si="127"/>
        <v/>
      </c>
      <c r="IN26" s="104" t="str">
        <f t="shared" si="128"/>
        <v/>
      </c>
      <c r="IO26" s="41">
        <f t="shared" si="129"/>
        <v>18762</v>
      </c>
      <c r="IP26" s="42">
        <v>19050</v>
      </c>
      <c r="IQ26" s="43">
        <f t="shared" si="130"/>
        <v>37812</v>
      </c>
      <c r="IR26" s="43"/>
      <c r="IS26" s="98" t="str">
        <f t="shared" si="131"/>
        <v/>
      </c>
      <c r="IT26" s="77" t="str">
        <f t="shared" si="0"/>
        <v/>
      </c>
      <c r="IU26" s="77" t="str">
        <f t="shared" si="132"/>
        <v/>
      </c>
      <c r="IV26" s="77"/>
      <c r="IW26" s="99" t="str">
        <f t="shared" si="133"/>
        <v/>
      </c>
      <c r="IX26" s="77" t="str">
        <f t="shared" si="134"/>
        <v/>
      </c>
      <c r="IY26" s="98" t="str">
        <f t="shared" si="135"/>
        <v/>
      </c>
      <c r="IZ26" s="98" t="str">
        <f>IF(IY26&lt;&gt;"", IF(RANK(IY26, $IY$5:$IY$62)+COUNTIF(IY$5:IY26,IY26)-1&lt;=(400-$IU$63-$IX$63), RANK(IY26, $IY$5:$IY$62)+COUNTIF(IY$5:IY26,IY26)-1, ""), "")</f>
        <v/>
      </c>
      <c r="JA26" s="82" t="str">
        <f t="shared" si="136"/>
        <v/>
      </c>
      <c r="JB26" s="90" t="str">
        <f t="shared" si="137"/>
        <v/>
      </c>
      <c r="JD26" s="106">
        <f t="shared" si="1"/>
        <v>1.1846059127035794E-3</v>
      </c>
      <c r="JE26" s="56">
        <f t="shared" si="2"/>
        <v>0</v>
      </c>
      <c r="JF26" s="64">
        <f t="shared" si="138"/>
        <v>-1.1846059127035794E-3</v>
      </c>
      <c r="JH26" s="108" t="str">
        <f t="shared" si="3"/>
        <v/>
      </c>
      <c r="JI26" s="56" t="str">
        <f t="shared" si="139"/>
        <v/>
      </c>
      <c r="JJ26" s="56" t="str">
        <f t="shared" si="4"/>
        <v/>
      </c>
      <c r="JK26" s="107" t="str">
        <f t="shared" si="140"/>
        <v/>
      </c>
    </row>
    <row r="27" spans="1:271" ht="15" customHeight="1" x14ac:dyDescent="0.2">
      <c r="A27" s="130" t="s">
        <v>219</v>
      </c>
      <c r="B27" s="118">
        <v>1382</v>
      </c>
      <c r="C27" s="119">
        <f t="shared" si="141"/>
        <v>2.0002894774931248E-2</v>
      </c>
      <c r="D27" s="120" t="str">
        <f t="shared" si="5"/>
        <v/>
      </c>
      <c r="E27" s="120">
        <f t="shared" si="6"/>
        <v>1382</v>
      </c>
      <c r="F27" s="120" t="str">
        <f>IF(E27&lt;&gt;"", IF(RANK(E27, E$5:E$62)+COUNTIF(E$5:E27,E27)-1&lt;=(F$65-D$63),RANK(E27, E$5:E$62)+COUNTIF(E$5:E27,E27)-1, ""), "")</f>
        <v/>
      </c>
      <c r="G27" s="121" t="str">
        <f t="shared" si="7"/>
        <v/>
      </c>
      <c r="H27" s="118">
        <v>991</v>
      </c>
      <c r="I27" s="119">
        <f t="shared" si="142"/>
        <v>1.6177742951825915E-2</v>
      </c>
      <c r="J27" s="120" t="str">
        <f t="shared" si="8"/>
        <v/>
      </c>
      <c r="K27" s="120">
        <f t="shared" si="9"/>
        <v>991</v>
      </c>
      <c r="L27" s="120" t="str">
        <f>IF(K27&lt;&gt;"", IF(RANK(K27, K$5:K$62)+COUNTIF(K$5:K27,K27)-1&lt;=(L$65-J$63),RANK(K27, K$5:K$62)+COUNTIF(K$5:K27,K27)-1, ""), "")</f>
        <v/>
      </c>
      <c r="M27" s="121" t="str">
        <f t="shared" si="10"/>
        <v/>
      </c>
      <c r="N27" s="118">
        <v>655</v>
      </c>
      <c r="O27" s="119">
        <f t="shared" si="143"/>
        <v>1.1229213097891308E-2</v>
      </c>
      <c r="P27" s="120" t="str">
        <f t="shared" si="11"/>
        <v/>
      </c>
      <c r="Q27" s="120">
        <f t="shared" si="12"/>
        <v>655</v>
      </c>
      <c r="R27" s="120" t="str">
        <f>IF(Q27&lt;&gt;"", IF(RANK(Q27, Q$5:Q$62)+COUNTIF(Q$5:Q27,Q27)-1&lt;=(R$65-P$63),RANK(Q27, Q$5:Q$62)+COUNTIF(Q$5:Q27,Q27)-1, ""), "")</f>
        <v/>
      </c>
      <c r="S27" s="121" t="str">
        <f t="shared" si="13"/>
        <v/>
      </c>
      <c r="T27" s="118">
        <v>1067</v>
      </c>
      <c r="U27" s="119">
        <f t="shared" si="144"/>
        <v>1.8678663959106504E-2</v>
      </c>
      <c r="V27" s="120" t="str">
        <f t="shared" si="14"/>
        <v/>
      </c>
      <c r="W27" s="120">
        <f t="shared" si="15"/>
        <v>1067</v>
      </c>
      <c r="X27" s="120" t="str">
        <f>IF(W27&lt;&gt;"", IF(RANK(W27, W$5:W$62)+COUNTIF(W$5:W27,W27)-1&lt;=(X$65-V$63),RANK(W27, W$5:W$62)+COUNTIF(W$5:W27,W27)-1, ""), "")</f>
        <v/>
      </c>
      <c r="Y27" s="121" t="str">
        <f t="shared" si="16"/>
        <v/>
      </c>
      <c r="Z27" s="118">
        <v>757</v>
      </c>
      <c r="AA27" s="119">
        <f t="shared" si="145"/>
        <v>1.3669194655110148E-2</v>
      </c>
      <c r="AB27" s="120" t="str">
        <f t="shared" si="17"/>
        <v/>
      </c>
      <c r="AC27" s="120">
        <f t="shared" si="18"/>
        <v>757</v>
      </c>
      <c r="AD27" s="120" t="str">
        <f>IF(AC27&lt;&gt;"", IF(RANK(AC27, AC$5:AC$62)+COUNTIF(AC$5:AC27,AC27)-1&lt;=(AD$65-AB$63),RANK(AC27, AC$5:AC$62)+COUNTIF(AC$5:AC27,AC27)-1, ""), "")</f>
        <v/>
      </c>
      <c r="AE27" s="121" t="str">
        <f t="shared" si="19"/>
        <v/>
      </c>
      <c r="AF27" s="118">
        <v>1794</v>
      </c>
      <c r="AG27" s="119">
        <f t="shared" si="146"/>
        <v>2.4242588038161129E-2</v>
      </c>
      <c r="AH27" s="120" t="str">
        <f t="shared" si="20"/>
        <v/>
      </c>
      <c r="AI27" s="120">
        <f t="shared" si="21"/>
        <v>1794</v>
      </c>
      <c r="AJ27" s="120" t="str">
        <f>IF(AI27&lt;&gt;"", IF(RANK(AI27, AI$5:AI$62)+COUNTIF(AI$5:AI27,AI27)-1&lt;=(AJ$65-AH$63),RANK(AI27, AI$5:AI$62)+COUNTIF(AI$5:AI27,AI27)-1, ""), "")</f>
        <v/>
      </c>
      <c r="AK27" s="121" t="str">
        <f t="shared" si="22"/>
        <v/>
      </c>
      <c r="AL27" s="118">
        <v>1417</v>
      </c>
      <c r="AM27" s="119">
        <f t="shared" si="147"/>
        <v>2.2298807163314765E-2</v>
      </c>
      <c r="AN27" s="120" t="str">
        <f t="shared" si="23"/>
        <v/>
      </c>
      <c r="AO27" s="120">
        <f t="shared" si="24"/>
        <v>1417</v>
      </c>
      <c r="AP27" s="120" t="str">
        <f>IF(AO27&lt;&gt;"", IF(RANK(AO27, AO$5:AO$62)+COUNTIF(AO$5:AO27,AO27)-1&lt;=(AP$65-AN$63),RANK(AO27, AO$5:AO$62)+COUNTIF(AO$5:AO27,AO27)-1, ""), "")</f>
        <v/>
      </c>
      <c r="AQ27" s="121" t="str">
        <f t="shared" si="25"/>
        <v/>
      </c>
      <c r="AR27" s="118">
        <v>3243</v>
      </c>
      <c r="AS27" s="119">
        <f t="shared" si="148"/>
        <v>4.1779930688859976E-2</v>
      </c>
      <c r="AT27" s="120" t="str">
        <f t="shared" si="26"/>
        <v/>
      </c>
      <c r="AU27" s="120">
        <f t="shared" si="27"/>
        <v>3243</v>
      </c>
      <c r="AV27" s="120" t="str">
        <f>IF(AU27&lt;&gt;"", IF(RANK(AU27, AU$5:AU$62)+COUNTIF(AU$5:AU27,AU27)-1&lt;=(AV$65-AT$63),RANK(AU27, AU$5:AU$62)+COUNTIF(AU$5:AU27,AU27)-1, ""), "")</f>
        <v/>
      </c>
      <c r="AW27" s="121" t="str">
        <f t="shared" si="28"/>
        <v/>
      </c>
      <c r="AX27" s="118">
        <v>2721</v>
      </c>
      <c r="AY27" s="119">
        <f t="shared" si="149"/>
        <v>3.7380481371579295E-2</v>
      </c>
      <c r="AZ27" s="120" t="str">
        <f t="shared" si="29"/>
        <v/>
      </c>
      <c r="BA27" s="120">
        <f t="shared" si="30"/>
        <v>2721</v>
      </c>
      <c r="BB27" s="120" t="str">
        <f>IF(BA27&lt;&gt;"", IF(RANK(BA27, BA$5:BA$62)+COUNTIF(BA$5:BA27,BA27)-1&lt;=(BB$65-AZ$63),RANK(BA27, BA$5:BA$62)+COUNTIF(BA$5:BA27,BA27)-1, ""), "")</f>
        <v/>
      </c>
      <c r="BC27" s="121" t="str">
        <f t="shared" si="31"/>
        <v/>
      </c>
      <c r="BD27" s="118">
        <v>3429</v>
      </c>
      <c r="BE27" s="119">
        <f t="shared" si="150"/>
        <v>4.8733691481197237E-2</v>
      </c>
      <c r="BF27" s="120" t="str">
        <f t="shared" si="32"/>
        <v/>
      </c>
      <c r="BG27" s="120">
        <f t="shared" si="33"/>
        <v>3429</v>
      </c>
      <c r="BH27" s="120" t="str">
        <f>IF(BG27&lt;&gt;"", IF(RANK(BG27, BG$5:BG$62)+COUNTIF(BG$5:BG27,BG27)-1&lt;=(BH$65-BF$63),RANK(BG27, BG$5:BG$62)+COUNTIF(BG$5:BG27,BG27)-1, ""), "")</f>
        <v/>
      </c>
      <c r="BI27" s="121" t="str">
        <f t="shared" si="34"/>
        <v/>
      </c>
      <c r="BJ27" s="118">
        <v>4055</v>
      </c>
      <c r="BK27" s="119">
        <f t="shared" si="151"/>
        <v>5.6856421761076838E-2</v>
      </c>
      <c r="BL27" s="120" t="str">
        <f t="shared" si="35"/>
        <v/>
      </c>
      <c r="BM27" s="120">
        <f t="shared" si="36"/>
        <v>4055</v>
      </c>
      <c r="BN27" s="120" t="str">
        <f>IF(BM27&lt;&gt;"", IF(RANK(BM27, BM$5:BM$62)+COUNTIF(BM$5:BM27,BM27)-1&lt;=(BN$65-BL$63),RANK(BM27, BM$5:BM$62)+COUNTIF(BM$5:BM27,BM27)-1, ""), "")</f>
        <v/>
      </c>
      <c r="BO27" s="121" t="str">
        <f t="shared" si="37"/>
        <v/>
      </c>
      <c r="BP27" s="118">
        <v>5957</v>
      </c>
      <c r="BQ27" s="119">
        <f t="shared" si="152"/>
        <v>8.2976974829714029E-2</v>
      </c>
      <c r="BR27" s="120" t="str">
        <f t="shared" si="38"/>
        <v/>
      </c>
      <c r="BS27" s="120">
        <f t="shared" si="39"/>
        <v>5957</v>
      </c>
      <c r="BT27" s="120" t="str">
        <f>IF(BS27&lt;&gt;"", IF(RANK(BS27, BS$5:BS$62)+COUNTIF(BS$5:BS27,BS27)-1&lt;=(BT$65-BR$63),RANK(BS27, BS$5:BS$62)+COUNTIF(BS$5:BS27,BS27)-1, ""), "")</f>
        <v/>
      </c>
      <c r="BU27" s="121" t="str">
        <f t="shared" si="40"/>
        <v/>
      </c>
      <c r="BV27" s="118">
        <v>6847</v>
      </c>
      <c r="BW27" s="119">
        <f t="shared" si="153"/>
        <v>9.9109792284866466E-2</v>
      </c>
      <c r="BX27" s="120" t="str">
        <f t="shared" si="41"/>
        <v/>
      </c>
      <c r="BY27" s="120">
        <f t="shared" si="42"/>
        <v>6847</v>
      </c>
      <c r="BZ27" s="120" t="str">
        <f>IF(BY27&lt;&gt;"", IF(RANK(BY27, BY$5:BY$62)+COUNTIF(BY$5:BY27,BY27)-1&lt;=(BZ$65-BX$63),RANK(BY27, BY$5:BY$62)+COUNTIF(BY$5:BY27,BY27)-1, ""), "")</f>
        <v/>
      </c>
      <c r="CA27" s="121" t="str">
        <f t="shared" si="43"/>
        <v/>
      </c>
      <c r="CB27" s="118">
        <v>4954</v>
      </c>
      <c r="CC27" s="119">
        <f t="shared" si="154"/>
        <v>6.8438648357417184E-2</v>
      </c>
      <c r="CD27" s="120" t="str">
        <f t="shared" si="44"/>
        <v/>
      </c>
      <c r="CE27" s="120">
        <f t="shared" si="45"/>
        <v>4954</v>
      </c>
      <c r="CF27" s="120" t="str">
        <f>IF(CE27&lt;&gt;"", IF(RANK(CE27, CE$5:CE$62)+COUNTIF(CE$5:CE27,CE27)-1&lt;=(CF$65-CD$63),RANK(CE27, CE$5:CE$62)+COUNTIF(CE$5:CE27,CE27)-1, ""), "")</f>
        <v/>
      </c>
      <c r="CG27" s="121" t="str">
        <f t="shared" si="46"/>
        <v/>
      </c>
      <c r="CH27" s="118">
        <v>3640</v>
      </c>
      <c r="CI27" s="119">
        <f t="shared" si="155"/>
        <v>5.4491017964071853E-2</v>
      </c>
      <c r="CJ27" s="120" t="str">
        <f t="shared" si="47"/>
        <v/>
      </c>
      <c r="CK27" s="120">
        <f t="shared" si="48"/>
        <v>3640</v>
      </c>
      <c r="CL27" s="120" t="str">
        <f>IF(CK27&lt;&gt;"", IF(RANK(CK27, CK$5:CK$62)+COUNTIF(CK$5:CK27,CK27)-1&lt;=(CL$65-CJ$63),RANK(CK27, CK$5:CK$62)+COUNTIF(CK$5:CK27,CK27)-1, ""), "")</f>
        <v/>
      </c>
      <c r="CM27" s="121" t="str">
        <f t="shared" si="49"/>
        <v/>
      </c>
      <c r="CN27" s="118">
        <v>418</v>
      </c>
      <c r="CO27" s="119">
        <f t="shared" si="156"/>
        <v>5.7869889659564449E-3</v>
      </c>
      <c r="CP27" s="120" t="str">
        <f t="shared" si="50"/>
        <v/>
      </c>
      <c r="CQ27" s="120">
        <f t="shared" si="51"/>
        <v>418</v>
      </c>
      <c r="CR27" s="120" t="str">
        <f>IF(CQ27&lt;&gt;"", IF(RANK(CQ27, CQ$5:CQ$62)+COUNTIF(CQ$5:CQ27,CQ27)-1&lt;=(CR$65-CP$63),RANK(CQ27, CQ$5:CQ$62)+COUNTIF(CQ$5:CQ27,CQ27)-1, ""), "")</f>
        <v/>
      </c>
      <c r="CS27" s="121" t="str">
        <f t="shared" si="52"/>
        <v/>
      </c>
      <c r="CT27" s="118">
        <v>1175</v>
      </c>
      <c r="CU27" s="119">
        <f t="shared" si="157"/>
        <v>1.6221663859513489E-2</v>
      </c>
      <c r="CV27" s="120" t="str">
        <f t="shared" si="53"/>
        <v/>
      </c>
      <c r="CW27" s="120">
        <f t="shared" si="54"/>
        <v>1175</v>
      </c>
      <c r="CX27" s="120" t="str">
        <f>IF(CW27&lt;&gt;"", IF(RANK(CW27, CW$5:CW$62)+COUNTIF(CW$5:CW27,CW27)-1&lt;=(CX$65-CV$63),RANK(CW27, CW$5:CW$62)+COUNTIF(CW$5:CW27,CW27)-1, ""), "")</f>
        <v/>
      </c>
      <c r="CY27" s="121" t="str">
        <f t="shared" si="55"/>
        <v/>
      </c>
      <c r="CZ27" s="118">
        <v>909</v>
      </c>
      <c r="DA27" s="119">
        <f t="shared" si="158"/>
        <v>1.2418202434459487E-2</v>
      </c>
      <c r="DB27" s="120" t="str">
        <f t="shared" si="56"/>
        <v/>
      </c>
      <c r="DC27" s="120">
        <f t="shared" si="57"/>
        <v>909</v>
      </c>
      <c r="DD27" s="120" t="str">
        <f>IF(DC27&lt;&gt;"", IF(RANK(DC27, DC$5:DC$62)+COUNTIF(DC$5:DC27,DC27)-1&lt;=(DD$65-DB$63),RANK(DC27, DC$5:DC$62)+COUNTIF(DC$5:DC27,DC27)-1, ""), "")</f>
        <v/>
      </c>
      <c r="DE27" s="121" t="str">
        <f t="shared" si="58"/>
        <v/>
      </c>
      <c r="DF27" s="118">
        <v>451</v>
      </c>
      <c r="DG27" s="119">
        <f t="shared" si="159"/>
        <v>7.0384069166783718E-3</v>
      </c>
      <c r="DH27" s="120" t="str">
        <f t="shared" si="59"/>
        <v/>
      </c>
      <c r="DI27" s="120">
        <f t="shared" si="60"/>
        <v>451</v>
      </c>
      <c r="DJ27" s="120" t="str">
        <f>IF(DI27&lt;&gt;"", IF(RANK(DI27, DI$5:DI$62)+COUNTIF(DI$5:DI27,DI27)-1&lt;=(DJ$65-DH$63),RANK(DI27, DI$5:DI$62)+COUNTIF(DI$5:DI27,DI27)-1, ""), "")</f>
        <v/>
      </c>
      <c r="DK27" s="121" t="str">
        <f t="shared" si="61"/>
        <v/>
      </c>
      <c r="DL27" s="118">
        <v>602</v>
      </c>
      <c r="DM27" s="119">
        <f t="shared" si="160"/>
        <v>8.2425105427460423E-3</v>
      </c>
      <c r="DN27" s="120" t="str">
        <f t="shared" si="62"/>
        <v/>
      </c>
      <c r="DO27" s="120">
        <f t="shared" si="63"/>
        <v>602</v>
      </c>
      <c r="DP27" s="120" t="str">
        <f>IF(DO27&lt;&gt;"", IF(RANK(DO27, DO$5:DO$62)+COUNTIF(DO$5:DO27,DO27)-1&lt;=(DP$65-DN$63),RANK(DO27, DO$5:DO$62)+COUNTIF(DO$5:DO27,DO27)-1, ""), "")</f>
        <v/>
      </c>
      <c r="DQ27" s="121" t="str">
        <f t="shared" si="64"/>
        <v/>
      </c>
      <c r="DR27" s="118">
        <v>264</v>
      </c>
      <c r="DS27" s="119">
        <f t="shared" si="161"/>
        <v>4.0262315083117277E-3</v>
      </c>
      <c r="DT27" s="120" t="str">
        <f t="shared" si="65"/>
        <v/>
      </c>
      <c r="DU27" s="120">
        <f t="shared" si="66"/>
        <v>264</v>
      </c>
      <c r="DV27" s="120" t="str">
        <f>IF(DU27&lt;&gt;"", IF(RANK(DU27, DU$5:DU$62)+COUNTIF(DU$5:DU27,DU27)-1&lt;=(DV$65-DT$63),RANK(DU27, DU$5:DU$62)+COUNTIF(DU$5:DU27,DU27)-1, ""), "")</f>
        <v/>
      </c>
      <c r="DW27" s="121" t="str">
        <f t="shared" si="67"/>
        <v/>
      </c>
      <c r="DX27" s="118">
        <v>316</v>
      </c>
      <c r="DY27" s="119">
        <f t="shared" si="162"/>
        <v>4.4864696027486729E-3</v>
      </c>
      <c r="DZ27" s="120" t="str">
        <f t="shared" si="68"/>
        <v/>
      </c>
      <c r="EA27" s="120">
        <f t="shared" si="69"/>
        <v>316</v>
      </c>
      <c r="EB27" s="120" t="str">
        <f>IF(EA27&lt;&gt;"", IF(RANK(EA27, EA$5:EA$62)+COUNTIF(EA$5:EA27,EA27)-1&lt;=(EB$65-DZ$63),RANK(EA27, EA$5:EA$62)+COUNTIF(EA$5:EA27,EA27)-1, ""), "")</f>
        <v/>
      </c>
      <c r="EC27" s="121" t="str">
        <f t="shared" si="70"/>
        <v/>
      </c>
      <c r="ED27" s="118">
        <v>304</v>
      </c>
      <c r="EE27" s="119">
        <f t="shared" si="163"/>
        <v>5.0435503940273749E-3</v>
      </c>
      <c r="EF27" s="120" t="str">
        <f t="shared" si="71"/>
        <v/>
      </c>
      <c r="EG27" s="122">
        <f t="shared" si="72"/>
        <v>304</v>
      </c>
      <c r="EH27" s="120" t="str">
        <f>IF(EG27&lt;&gt;"", IF(RANK(EG27, EG$5:EG$62)+COUNTIF(EG$5:EG27,EG27)-1&lt;=(EH$65-EF$63),RANK(EG27, EG$5:EG$62)+COUNTIF(EG$5:EG27,EG27)-1, ""), "")</f>
        <v/>
      </c>
      <c r="EI27" s="121" t="str">
        <f t="shared" si="73"/>
        <v/>
      </c>
      <c r="EJ27" s="118">
        <v>234</v>
      </c>
      <c r="EK27" s="119">
        <f t="shared" si="164"/>
        <v>3.5864817227373746E-3</v>
      </c>
      <c r="EL27" s="120" t="str">
        <f t="shared" si="74"/>
        <v/>
      </c>
      <c r="EM27" s="120">
        <f t="shared" si="75"/>
        <v>234</v>
      </c>
      <c r="EN27" s="120" t="str">
        <f>IF(EM27&lt;&gt;"", IF(RANK(EM27, EM$5:EM$62)+COUNTIF(EM$5:EM27,EM27)-1&lt;=(EN$65-EL$63),RANK(EM27, EM$5:EM$62)+COUNTIF(EM$5:EM27,EM27)-1, ""), "")</f>
        <v/>
      </c>
      <c r="EO27" s="121" t="str">
        <f t="shared" si="76"/>
        <v/>
      </c>
      <c r="EP27" s="118">
        <v>183</v>
      </c>
      <c r="EQ27" s="119">
        <f t="shared" si="165"/>
        <v>2.6423321830284304E-3</v>
      </c>
      <c r="ER27" s="120" t="str">
        <f t="shared" si="77"/>
        <v/>
      </c>
      <c r="ES27" s="120">
        <f t="shared" si="78"/>
        <v>183</v>
      </c>
      <c r="ET27" s="120" t="str">
        <f>IF(ES27&lt;&gt;"", IF(RANK(ES27, ES$5:ES$62)+COUNTIF(ES$5:ES27,ES27)-1&lt;=(ET$65-ER$63),RANK(ES27, ES$5:ES$62)+COUNTIF(ES$5:ES27,ES27)-1, ""), "")</f>
        <v/>
      </c>
      <c r="EU27" s="121" t="str">
        <f t="shared" si="79"/>
        <v/>
      </c>
      <c r="EV27" s="118">
        <v>1153</v>
      </c>
      <c r="EW27" s="119">
        <f t="shared" si="166"/>
        <v>1.853846772248573E-2</v>
      </c>
      <c r="EX27" s="120" t="str">
        <f t="shared" si="80"/>
        <v/>
      </c>
      <c r="EY27" s="120">
        <f t="shared" si="81"/>
        <v>1153</v>
      </c>
      <c r="EZ27" s="120" t="str">
        <f>IF(EY27&lt;&gt;"", IF(RANK(EY27, EY$5:EY$62)+COUNTIF(EY$5:EY27,EY27)-1&lt;=(EZ$65-EX$63),RANK(EY27, EY$5:EY$62)+COUNTIF(EY$5:EY27,EY27)-1, ""), "")</f>
        <v/>
      </c>
      <c r="FA27" s="121" t="str">
        <f t="shared" si="82"/>
        <v/>
      </c>
      <c r="FB27" s="118">
        <v>512</v>
      </c>
      <c r="FC27" s="119">
        <f t="shared" si="167"/>
        <v>8.5076685332580049E-3</v>
      </c>
      <c r="FD27" s="120" t="str">
        <f t="shared" si="83"/>
        <v/>
      </c>
      <c r="FE27" s="120">
        <f t="shared" si="84"/>
        <v>512</v>
      </c>
      <c r="FF27" s="120" t="str">
        <f>IF(FE27&lt;&gt;"", IF(RANK(FE27, FE$5:FE$62)+COUNTIF(FE$5:FE27,FE27)-1&lt;=(FF$65-FD$63),RANK(FE27, FE$5:FE$62)+COUNTIF(FE$5:FE27,FE27)-1, ""), "")</f>
        <v/>
      </c>
      <c r="FG27" s="121" t="str">
        <f t="shared" si="85"/>
        <v/>
      </c>
      <c r="FH27" s="118">
        <v>1097</v>
      </c>
      <c r="FI27" s="119">
        <f t="shared" si="168"/>
        <v>1.6377289760088381E-2</v>
      </c>
      <c r="FJ27" s="120" t="str">
        <f t="shared" si="86"/>
        <v/>
      </c>
      <c r="FK27" s="120">
        <f t="shared" si="87"/>
        <v>1097</v>
      </c>
      <c r="FL27" s="120" t="str">
        <f>IF(FK27&lt;&gt;"", IF(RANK(FK27, FK$5:FK$62)+COUNTIF(FK$5:FK27,FK27)-1&lt;=(FL$65-FJ$63),RANK(FK27, FK$5:FK$62)+COUNTIF(FK$5:FK27,FK27)-1, ""), "")</f>
        <v/>
      </c>
      <c r="FM27" s="121" t="str">
        <f t="shared" si="88"/>
        <v/>
      </c>
      <c r="FN27" s="118">
        <v>906</v>
      </c>
      <c r="FO27" s="119">
        <f t="shared" si="169"/>
        <v>1.3752276867030965E-2</v>
      </c>
      <c r="FP27" s="120" t="str">
        <f t="shared" si="89"/>
        <v/>
      </c>
      <c r="FQ27" s="120">
        <f t="shared" si="90"/>
        <v>906</v>
      </c>
      <c r="FR27" s="120" t="str">
        <f>IF(FQ27&lt;&gt;"", IF(RANK(FQ27, FQ$5:FQ$62)+COUNTIF(FQ$5:FQ27,FQ27)-1&lt;=(FR$65-FP$63),RANK(FQ27, FQ$5:FQ$62)+COUNTIF(FQ$5:FQ27,FQ27)-1, ""), "")</f>
        <v/>
      </c>
      <c r="FS27" s="121" t="str">
        <f t="shared" si="91"/>
        <v/>
      </c>
      <c r="FT27" s="118">
        <v>1055</v>
      </c>
      <c r="FU27" s="119">
        <f t="shared" si="170"/>
        <v>1.8491578006415089E-2</v>
      </c>
      <c r="FV27" s="120" t="str">
        <f t="shared" si="92"/>
        <v/>
      </c>
      <c r="FW27" s="120">
        <f t="shared" si="93"/>
        <v>1055</v>
      </c>
      <c r="FX27" s="120" t="str">
        <f>IF(FW27&lt;&gt;"", IF(RANK(FW27, FW$5:FW$62)+COUNTIF(FW$5:FW27,FW27)-1&lt;=(FX$65-FV$63),RANK(FW27, FW$5:FW$62)+COUNTIF(FW$5:FW27,FW27)-1, ""), "")</f>
        <v/>
      </c>
      <c r="FY27" s="121" t="str">
        <f t="shared" si="94"/>
        <v/>
      </c>
      <c r="FZ27" s="118">
        <v>1680</v>
      </c>
      <c r="GA27" s="119">
        <f t="shared" si="171"/>
        <v>2.9331657238633981E-2</v>
      </c>
      <c r="GB27" s="120" t="str">
        <f t="shared" si="95"/>
        <v/>
      </c>
      <c r="GC27" s="120">
        <f t="shared" si="96"/>
        <v>1680</v>
      </c>
      <c r="GD27" s="120" t="str">
        <f>IF(GC27&lt;&gt;"", IF(RANK(GC27, GC$5:GC$62)+COUNTIF(GC$5:GC27,GC27)-1&lt;=(GD$65-GB$63),RANK(GC27, GC$5:GC$62)+COUNTIF(GC$5:GC27,GC27)-1, ""), "")</f>
        <v/>
      </c>
      <c r="GE27" s="121" t="str">
        <f t="shared" si="97"/>
        <v/>
      </c>
      <c r="GF27" s="118">
        <v>743</v>
      </c>
      <c r="GG27" s="119">
        <f t="shared" si="172"/>
        <v>1.2122893178221215E-2</v>
      </c>
      <c r="GH27" s="120" t="str">
        <f t="shared" si="98"/>
        <v/>
      </c>
      <c r="GI27" s="120">
        <f t="shared" si="99"/>
        <v>743</v>
      </c>
      <c r="GJ27" s="120" t="str">
        <f>IF(GI27&lt;&gt;"", IF(RANK(GI27, GI$5:GI$62)+COUNTIF(GI$5:GI27,GI27)-1&lt;=(GJ$65-GH$63),RANK(GI27, GI$5:GI$62)+COUNTIF(GI$5:GI27,GI27)-1, ""), "")</f>
        <v/>
      </c>
      <c r="GK27" s="121" t="str">
        <f t="shared" si="100"/>
        <v/>
      </c>
      <c r="GL27" s="118">
        <v>1029</v>
      </c>
      <c r="GM27" s="119">
        <f t="shared" si="173"/>
        <v>1.7082524030081179E-2</v>
      </c>
      <c r="GN27" s="120" t="str">
        <f t="shared" si="101"/>
        <v/>
      </c>
      <c r="GO27" s="120">
        <f t="shared" si="102"/>
        <v>1029</v>
      </c>
      <c r="GP27" s="120" t="str">
        <f>IF(GO27&lt;&gt;"", IF(RANK(GO27, GO$5:GO$62)+COUNTIF(GO$5:GO27,GO27)-1&lt;=(GP$65-GN$63),RANK(GO27, GO$5:GO$62)+COUNTIF(GO$5:GO27,GO27)-1, ""), "")</f>
        <v/>
      </c>
      <c r="GQ27" s="121" t="str">
        <f t="shared" si="103"/>
        <v/>
      </c>
      <c r="GR27" s="118">
        <v>1414</v>
      </c>
      <c r="GS27" s="119">
        <f t="shared" si="174"/>
        <v>2.7953503083979123E-2</v>
      </c>
      <c r="GT27" s="120" t="str">
        <f t="shared" si="104"/>
        <v/>
      </c>
      <c r="GU27" s="120">
        <f t="shared" si="105"/>
        <v>1414</v>
      </c>
      <c r="GV27" s="120" t="str">
        <f>IF(GU27&lt;&gt;"", IF(RANK(GU27, GU$5:GU$62)+COUNTIF(GU$5:GU27,GU27)-1&lt;=(GV$65-GT$63),RANK(GU27, GU$5:GU$62)+COUNTIF(GU$5:GU27,GU27)-1, ""), "")</f>
        <v/>
      </c>
      <c r="GW27" s="121" t="str">
        <f t="shared" si="106"/>
        <v/>
      </c>
      <c r="GX27" s="118">
        <v>1564</v>
      </c>
      <c r="GY27" s="119">
        <f t="shared" si="175"/>
        <v>2.5198169749307213E-2</v>
      </c>
      <c r="GZ27" s="120" t="str">
        <f t="shared" si="107"/>
        <v/>
      </c>
      <c r="HA27" s="120">
        <f t="shared" si="108"/>
        <v>1564</v>
      </c>
      <c r="HB27" s="120" t="str">
        <f>IF(HA27&lt;&gt;"", IF(RANK(HA27, HA$5:HA$62)+COUNTIF(HA$5:HA27,HA27)-1&lt;=(HB$65-GZ$63),RANK(HA27, HA$5:HA$62)+COUNTIF(HA$5:HA27,HA27)-1, ""), "")</f>
        <v/>
      </c>
      <c r="HC27" s="121" t="str">
        <f t="shared" si="109"/>
        <v/>
      </c>
      <c r="HD27" s="118">
        <v>850</v>
      </c>
      <c r="HE27" s="119">
        <f t="shared" si="176"/>
        <v>1.6253633165060424E-2</v>
      </c>
      <c r="HF27" s="120" t="str">
        <f t="shared" si="110"/>
        <v/>
      </c>
      <c r="HG27" s="120">
        <f t="shared" si="111"/>
        <v>850</v>
      </c>
      <c r="HH27" s="120" t="str">
        <f>IF(HG27&lt;&gt;"", IF(RANK(HG27, HG$5:HG$62)+COUNTIF(HG$5:HG27,HG27)-1&lt;=(HH$65-HF$63),RANK(HG27, HG$5:HG$62)+COUNTIF(HG$5:HG27,HG27)-1, ""), "")</f>
        <v/>
      </c>
      <c r="HI27" s="121" t="str">
        <f t="shared" si="112"/>
        <v/>
      </c>
      <c r="HJ27" s="118">
        <v>3958</v>
      </c>
      <c r="HK27" s="119">
        <f t="shared" si="177"/>
        <v>5.4278661546900711E-2</v>
      </c>
      <c r="HL27" s="120" t="str">
        <f t="shared" si="113"/>
        <v/>
      </c>
      <c r="HM27" s="120">
        <f t="shared" si="114"/>
        <v>3958</v>
      </c>
      <c r="HN27" s="120" t="str">
        <f>IF(HM27&lt;&gt;"", IF(RANK(HM27, HM$5:HM$62)+COUNTIF(HM$5:HM27,HM27)-1&lt;=(HN$65-HL$63),RANK(HM27, HM$5:HM$62)+COUNTIF(HM$5:HM27,HM27)-1, ""), "")</f>
        <v/>
      </c>
      <c r="HO27" s="121" t="str">
        <f t="shared" si="115"/>
        <v/>
      </c>
      <c r="HP27" s="118">
        <v>2681</v>
      </c>
      <c r="HQ27" s="119">
        <f t="shared" si="178"/>
        <v>3.6357472199620287E-2</v>
      </c>
      <c r="HR27" s="120" t="str">
        <f t="shared" si="116"/>
        <v/>
      </c>
      <c r="HS27" s="120">
        <f t="shared" si="117"/>
        <v>2681</v>
      </c>
      <c r="HT27" s="120" t="str">
        <f>IF(HS27&lt;&gt;"", IF(RANK(HS27, HS$5:HS$62)+COUNTIF(HS$5:HS27,HS27)-1&lt;=(HT$65-HR$63),RANK(HS27, HS$5:HS$62)+COUNTIF(HS$5:HS27,HS27)-1, ""), "")</f>
        <v/>
      </c>
      <c r="HU27" s="121" t="str">
        <f t="shared" si="118"/>
        <v/>
      </c>
      <c r="HV27" s="118">
        <v>1309</v>
      </c>
      <c r="HW27" s="119">
        <f t="shared" si="179"/>
        <v>2.04604779842756E-2</v>
      </c>
      <c r="HX27" s="120" t="str">
        <f t="shared" si="119"/>
        <v/>
      </c>
      <c r="HY27" s="120">
        <f t="shared" si="120"/>
        <v>1309</v>
      </c>
      <c r="HZ27" s="120" t="str">
        <f>IF(HY27&lt;&gt;"", IF(RANK(HY27, HY$5:HY$62)+COUNTIF(HY$5:HY27,HY27)-1&lt;=(HZ$65-HX$63),RANK(HY27, HY$5:HY$62)+COUNTIF(HY$5:HY27,HY27)-1, ""), "")</f>
        <v/>
      </c>
      <c r="IA27" s="121" t="str">
        <f t="shared" si="121"/>
        <v/>
      </c>
      <c r="IB27" s="118">
        <v>984</v>
      </c>
      <c r="IC27" s="119">
        <f t="shared" si="180"/>
        <v>1.4464419585764894E-2</v>
      </c>
      <c r="ID27" s="120" t="str">
        <f t="shared" si="122"/>
        <v/>
      </c>
      <c r="IE27" s="120">
        <f t="shared" si="123"/>
        <v>984</v>
      </c>
      <c r="IF27" s="120" t="str">
        <f>IF(IE27&lt;&gt;"", IF(RANK(IE27, IE$5:IE$62)+COUNTIF(IE$5:IE27,IE27)-1&lt;=(IF$65-ID$63),RANK(IE27, IE$5:IE$62)+COUNTIF(IE$5:IE27,IE27)-1, ""), "")</f>
        <v/>
      </c>
      <c r="IG27" s="121" t="str">
        <f t="shared" si="124"/>
        <v/>
      </c>
      <c r="IH27" s="118">
        <v>802</v>
      </c>
      <c r="II27" s="119">
        <f t="shared" si="181"/>
        <v>1.3782436844818698E-2</v>
      </c>
      <c r="IJ27" s="120" t="str">
        <f t="shared" si="125"/>
        <v/>
      </c>
      <c r="IK27" s="120">
        <f t="shared" si="126"/>
        <v>802</v>
      </c>
      <c r="IL27" s="120" t="str">
        <f>IF(IK27&lt;&gt;"", IF(RANK(IK27, IK$5:IK$62)+COUNTIF(IK$5:IK27,IK27)-1&lt;=(IL$65-IJ$63),RANK(IK27, IK$5:IK$62)+COUNTIF(IK$5:IK27,IK27)-1, ""), "")</f>
        <v/>
      </c>
      <c r="IM27" s="121" t="str">
        <f t="shared" si="127"/>
        <v/>
      </c>
      <c r="IN27" s="123" t="str">
        <f t="shared" si="128"/>
        <v/>
      </c>
      <c r="IO27" s="124">
        <f t="shared" si="129"/>
        <v>69502</v>
      </c>
      <c r="IP27" s="125">
        <v>65924</v>
      </c>
      <c r="IQ27" s="126">
        <f t="shared" si="130"/>
        <v>135426</v>
      </c>
      <c r="IR27" s="126"/>
      <c r="IS27" s="127">
        <f t="shared" si="131"/>
        <v>135426</v>
      </c>
      <c r="IT27" s="118" t="str">
        <f t="shared" si="0"/>
        <v/>
      </c>
      <c r="IU27" s="118" t="str">
        <f t="shared" si="132"/>
        <v/>
      </c>
      <c r="IV27" s="118"/>
      <c r="IW27" s="128">
        <f t="shared" si="133"/>
        <v>1.7446408327321448</v>
      </c>
      <c r="IX27" s="118">
        <f t="shared" si="134"/>
        <v>1</v>
      </c>
      <c r="IY27" s="127">
        <f t="shared" si="135"/>
        <v>57802</v>
      </c>
      <c r="IZ27" s="127">
        <f>IF(IY27&lt;&gt;"", IF(RANK(IY27, $IY$5:$IY$62)+COUNTIF(IY$5:IY27,IY27)-1&lt;=(400-$IU$63-$IX$63), RANK(IY27, $IY$5:$IY$62)+COUNTIF(IY$5:IY27,IY27)-1, ""), "")</f>
        <v>5</v>
      </c>
      <c r="JA27" s="127">
        <f t="shared" si="136"/>
        <v>2</v>
      </c>
      <c r="JB27" s="129">
        <f t="shared" si="137"/>
        <v>2</v>
      </c>
      <c r="JD27" s="131">
        <f t="shared" si="1"/>
        <v>4.2427388219029661E-3</v>
      </c>
      <c r="JE27" s="132">
        <f t="shared" si="2"/>
        <v>5.0000000000000001E-3</v>
      </c>
      <c r="JF27" s="133">
        <f t="shared" si="138"/>
        <v>7.5726117809703404E-4</v>
      </c>
      <c r="JH27" s="134">
        <f t="shared" si="3"/>
        <v>135426</v>
      </c>
      <c r="JI27" s="132">
        <f t="shared" si="139"/>
        <v>4.350776146389324E-3</v>
      </c>
      <c r="JJ27" s="132">
        <f t="shared" si="4"/>
        <v>5.0000000000000001E-3</v>
      </c>
      <c r="JK27" s="135">
        <f t="shared" si="140"/>
        <v>6.4922385361067605E-4</v>
      </c>
    </row>
    <row r="28" spans="1:271" ht="15" customHeight="1" x14ac:dyDescent="0.2">
      <c r="A28" s="100" t="s">
        <v>220</v>
      </c>
      <c r="B28" s="77">
        <v>47</v>
      </c>
      <c r="C28" s="114">
        <f t="shared" si="141"/>
        <v>6.8027210884353737E-4</v>
      </c>
      <c r="D28" s="115" t="str">
        <f t="shared" si="5"/>
        <v/>
      </c>
      <c r="E28" s="115">
        <f t="shared" si="6"/>
        <v>47</v>
      </c>
      <c r="F28" s="115" t="str">
        <f>IF(E28&lt;&gt;"", IF(RANK(E28, E$5:E$62)+COUNTIF(E$5:E28,E28)-1&lt;=(F$65-D$63),RANK(E28, E$5:E$62)+COUNTIF(E$5:E28,E28)-1, ""), "")</f>
        <v/>
      </c>
      <c r="G28" s="117" t="str">
        <f t="shared" si="7"/>
        <v/>
      </c>
      <c r="H28" s="77">
        <v>69</v>
      </c>
      <c r="I28" s="114">
        <f t="shared" si="142"/>
        <v>1.1264018806014006E-3</v>
      </c>
      <c r="J28" s="115" t="str">
        <f t="shared" si="8"/>
        <v/>
      </c>
      <c r="K28" s="115">
        <f t="shared" si="9"/>
        <v>69</v>
      </c>
      <c r="L28" s="115" t="str">
        <f>IF(K28&lt;&gt;"", IF(RANK(K28, K$5:K$62)+COUNTIF(K$5:K28,K28)-1&lt;=(L$65-J$63),RANK(K28, K$5:K$62)+COUNTIF(K$5:K28,K28)-1, ""), "")</f>
        <v/>
      </c>
      <c r="M28" s="117" t="str">
        <f t="shared" si="10"/>
        <v/>
      </c>
      <c r="N28" s="77">
        <v>59</v>
      </c>
      <c r="O28" s="114">
        <f t="shared" si="143"/>
        <v>1.0114863706497514E-3</v>
      </c>
      <c r="P28" s="115" t="str">
        <f t="shared" si="11"/>
        <v/>
      </c>
      <c r="Q28" s="115">
        <f t="shared" si="12"/>
        <v>59</v>
      </c>
      <c r="R28" s="115" t="str">
        <f>IF(Q28&lt;&gt;"", IF(RANK(Q28, Q$5:Q$62)+COUNTIF(Q$5:Q28,Q28)-1&lt;=(R$65-P$63),RANK(Q28, Q$5:Q$62)+COUNTIF(Q$5:Q28,Q28)-1, ""), "")</f>
        <v/>
      </c>
      <c r="S28" s="117" t="str">
        <f t="shared" si="13"/>
        <v/>
      </c>
      <c r="T28" s="77">
        <v>122</v>
      </c>
      <c r="U28" s="114">
        <f t="shared" si="144"/>
        <v>2.1357047825782509E-3</v>
      </c>
      <c r="V28" s="115" t="str">
        <f t="shared" si="14"/>
        <v/>
      </c>
      <c r="W28" s="115">
        <f t="shared" si="15"/>
        <v>122</v>
      </c>
      <c r="X28" s="115" t="str">
        <f>IF(W28&lt;&gt;"", IF(RANK(W28, W$5:W$62)+COUNTIF(W$5:W28,W28)-1&lt;=(X$65-V$63),RANK(W28, W$5:W$62)+COUNTIF(W$5:W28,W28)-1, ""), "")</f>
        <v/>
      </c>
      <c r="Y28" s="117" t="str">
        <f t="shared" si="16"/>
        <v/>
      </c>
      <c r="Z28" s="77">
        <v>152</v>
      </c>
      <c r="AA28" s="114">
        <f t="shared" si="145"/>
        <v>2.7446731672083786E-3</v>
      </c>
      <c r="AB28" s="115" t="str">
        <f t="shared" si="17"/>
        <v/>
      </c>
      <c r="AC28" s="115">
        <f t="shared" si="18"/>
        <v>152</v>
      </c>
      <c r="AD28" s="115" t="str">
        <f>IF(AC28&lt;&gt;"", IF(RANK(AC28, AC$5:AC$62)+COUNTIF(AC$5:AC28,AC28)-1&lt;=(AD$65-AB$63),RANK(AC28, AC$5:AC$62)+COUNTIF(AC$5:AC28,AC28)-1, ""), "")</f>
        <v/>
      </c>
      <c r="AE28" s="117" t="str">
        <f t="shared" si="19"/>
        <v/>
      </c>
      <c r="AF28" s="77">
        <v>115</v>
      </c>
      <c r="AG28" s="114">
        <f t="shared" si="146"/>
        <v>1.5540120537282777E-3</v>
      </c>
      <c r="AH28" s="115" t="str">
        <f t="shared" si="20"/>
        <v/>
      </c>
      <c r="AI28" s="115">
        <f t="shared" si="21"/>
        <v>115</v>
      </c>
      <c r="AJ28" s="115" t="str">
        <f>IF(AI28&lt;&gt;"", IF(RANK(AI28, AI$5:AI$62)+COUNTIF(AI$5:AI28,AI28)-1&lt;=(AJ$65-AH$63),RANK(AI28, AI$5:AI$62)+COUNTIF(AI$5:AI28,AI28)-1, ""), "")</f>
        <v/>
      </c>
      <c r="AK28" s="117" t="str">
        <f t="shared" si="22"/>
        <v/>
      </c>
      <c r="AL28" s="77">
        <v>153</v>
      </c>
      <c r="AM28" s="114">
        <f t="shared" si="147"/>
        <v>2.407704654895666E-3</v>
      </c>
      <c r="AN28" s="115" t="str">
        <f t="shared" si="23"/>
        <v/>
      </c>
      <c r="AO28" s="115">
        <f t="shared" si="24"/>
        <v>153</v>
      </c>
      <c r="AP28" s="115" t="str">
        <f>IF(AO28&lt;&gt;"", IF(RANK(AO28, AO$5:AO$62)+COUNTIF(AO$5:AO28,AO28)-1&lt;=(AP$65-AN$63),RANK(AO28, AO$5:AO$62)+COUNTIF(AO$5:AO28,AO28)-1, ""), "")</f>
        <v/>
      </c>
      <c r="AQ28" s="117" t="str">
        <f t="shared" si="25"/>
        <v/>
      </c>
      <c r="AR28" s="77">
        <v>112</v>
      </c>
      <c r="AS28" s="114">
        <f t="shared" si="148"/>
        <v>1.4429084912588089E-3</v>
      </c>
      <c r="AT28" s="115" t="str">
        <f t="shared" si="26"/>
        <v/>
      </c>
      <c r="AU28" s="115">
        <f t="shared" si="27"/>
        <v>112</v>
      </c>
      <c r="AV28" s="115" t="str">
        <f>IF(AU28&lt;&gt;"", IF(RANK(AU28, AU$5:AU$62)+COUNTIF(AU$5:AU28,AU28)-1&lt;=(AV$65-AT$63),RANK(AU28, AU$5:AU$62)+COUNTIF(AU$5:AU28,AU28)-1, ""), "")</f>
        <v/>
      </c>
      <c r="AW28" s="117" t="str">
        <f t="shared" si="28"/>
        <v/>
      </c>
      <c r="AX28" s="77">
        <v>90</v>
      </c>
      <c r="AY28" s="114">
        <f t="shared" si="149"/>
        <v>1.2363996043521265E-3</v>
      </c>
      <c r="AZ28" s="115" t="str">
        <f t="shared" si="29"/>
        <v/>
      </c>
      <c r="BA28" s="115">
        <f t="shared" si="30"/>
        <v>90</v>
      </c>
      <c r="BB28" s="115" t="str">
        <f>IF(BA28&lt;&gt;"", IF(RANK(BA28, BA$5:BA$62)+COUNTIF(BA$5:BA28,BA28)-1&lt;=(BB$65-AZ$63),RANK(BA28, BA$5:BA$62)+COUNTIF(BA$5:BA28,BA28)-1, ""), "")</f>
        <v/>
      </c>
      <c r="BC28" s="117" t="str">
        <f t="shared" si="31"/>
        <v/>
      </c>
      <c r="BD28" s="77">
        <v>63</v>
      </c>
      <c r="BE28" s="114">
        <f t="shared" si="150"/>
        <v>8.9536965975952926E-4</v>
      </c>
      <c r="BF28" s="115" t="str">
        <f t="shared" si="32"/>
        <v/>
      </c>
      <c r="BG28" s="115">
        <f t="shared" si="33"/>
        <v>63</v>
      </c>
      <c r="BH28" s="115" t="str">
        <f>IF(BG28&lt;&gt;"", IF(RANK(BG28, BG$5:BG$62)+COUNTIF(BG$5:BG28,BG28)-1&lt;=(BH$65-BF$63),RANK(BG28, BG$5:BG$62)+COUNTIF(BG$5:BG28,BG28)-1, ""), "")</f>
        <v/>
      </c>
      <c r="BI28" s="117" t="str">
        <f t="shared" si="34"/>
        <v/>
      </c>
      <c r="BJ28" s="77">
        <v>145</v>
      </c>
      <c r="BK28" s="114">
        <f t="shared" si="151"/>
        <v>2.033090297251823E-3</v>
      </c>
      <c r="BL28" s="115" t="str">
        <f t="shared" si="35"/>
        <v/>
      </c>
      <c r="BM28" s="115">
        <f t="shared" si="36"/>
        <v>145</v>
      </c>
      <c r="BN28" s="115" t="str">
        <f>IF(BM28&lt;&gt;"", IF(RANK(BM28, BM$5:BM$62)+COUNTIF(BM$5:BM28,BM28)-1&lt;=(BN$65-BL$63),RANK(BM28, BM$5:BM$62)+COUNTIF(BM$5:BM28,BM28)-1, ""), "")</f>
        <v/>
      </c>
      <c r="BO28" s="117" t="str">
        <f t="shared" si="37"/>
        <v/>
      </c>
      <c r="BP28" s="77">
        <v>97</v>
      </c>
      <c r="BQ28" s="114">
        <f t="shared" si="152"/>
        <v>1.35114429385299E-3</v>
      </c>
      <c r="BR28" s="115" t="str">
        <f t="shared" si="38"/>
        <v/>
      </c>
      <c r="BS28" s="115">
        <f t="shared" si="39"/>
        <v>97</v>
      </c>
      <c r="BT28" s="115" t="str">
        <f>IF(BS28&lt;&gt;"", IF(RANK(BS28, BS$5:BS$62)+COUNTIF(BS$5:BS28,BS28)-1&lt;=(BT$65-BR$63),RANK(BS28, BS$5:BS$62)+COUNTIF(BS$5:BS28,BS28)-1, ""), "")</f>
        <v/>
      </c>
      <c r="BU28" s="117" t="str">
        <f t="shared" si="40"/>
        <v/>
      </c>
      <c r="BV28" s="77">
        <v>102</v>
      </c>
      <c r="BW28" s="114">
        <f t="shared" si="153"/>
        <v>1.4764420641239053E-3</v>
      </c>
      <c r="BX28" s="115" t="str">
        <f t="shared" si="41"/>
        <v/>
      </c>
      <c r="BY28" s="115">
        <f t="shared" si="42"/>
        <v>102</v>
      </c>
      <c r="BZ28" s="115" t="str">
        <f>IF(BY28&lt;&gt;"", IF(RANK(BY28, BY$5:BY$62)+COUNTIF(BY$5:BY28,BY28)-1&lt;=(BZ$65-BX$63),RANK(BY28, BY$5:BY$62)+COUNTIF(BY$5:BY28,BY28)-1, ""), "")</f>
        <v/>
      </c>
      <c r="CA28" s="117" t="str">
        <f t="shared" si="43"/>
        <v/>
      </c>
      <c r="CB28" s="77">
        <v>59</v>
      </c>
      <c r="CC28" s="114">
        <f t="shared" si="154"/>
        <v>8.1507473820904592E-4</v>
      </c>
      <c r="CD28" s="115" t="str">
        <f t="shared" si="44"/>
        <v/>
      </c>
      <c r="CE28" s="115">
        <f t="shared" si="45"/>
        <v>59</v>
      </c>
      <c r="CF28" s="115" t="str">
        <f>IF(CE28&lt;&gt;"", IF(RANK(CE28, CE$5:CE$62)+COUNTIF(CE$5:CE28,CE28)-1&lt;=(CF$65-CD$63),RANK(CE28, CE$5:CE$62)+COUNTIF(CE$5:CE28,CE28)-1, ""), "")</f>
        <v/>
      </c>
      <c r="CG28" s="117" t="str">
        <f t="shared" si="46"/>
        <v/>
      </c>
      <c r="CH28" s="77">
        <v>140</v>
      </c>
      <c r="CI28" s="114">
        <f t="shared" si="155"/>
        <v>2.0958083832335328E-3</v>
      </c>
      <c r="CJ28" s="115" t="str">
        <f t="shared" si="47"/>
        <v/>
      </c>
      <c r="CK28" s="115">
        <f t="shared" si="48"/>
        <v>140</v>
      </c>
      <c r="CL28" s="115" t="str">
        <f>IF(CK28&lt;&gt;"", IF(RANK(CK28, CK$5:CK$62)+COUNTIF(CK$5:CK28,CK28)-1&lt;=(CL$65-CJ$63),RANK(CK28, CK$5:CK$62)+COUNTIF(CK$5:CK28,CK28)-1, ""), "")</f>
        <v/>
      </c>
      <c r="CM28" s="117" t="str">
        <f t="shared" si="49"/>
        <v/>
      </c>
      <c r="CN28" s="77">
        <v>96</v>
      </c>
      <c r="CO28" s="114">
        <f t="shared" si="156"/>
        <v>1.3290692362005233E-3</v>
      </c>
      <c r="CP28" s="115" t="str">
        <f t="shared" si="50"/>
        <v/>
      </c>
      <c r="CQ28" s="115">
        <f t="shared" si="51"/>
        <v>96</v>
      </c>
      <c r="CR28" s="115" t="str">
        <f>IF(CQ28&lt;&gt;"", IF(RANK(CQ28, CQ$5:CQ$62)+COUNTIF(CQ$5:CQ28,CQ28)-1&lt;=(CR$65-CP$63),RANK(CQ28, CQ$5:CQ$62)+COUNTIF(CQ$5:CQ28,CQ28)-1, ""), "")</f>
        <v/>
      </c>
      <c r="CS28" s="117" t="str">
        <f t="shared" si="52"/>
        <v/>
      </c>
      <c r="CT28" s="77">
        <v>82</v>
      </c>
      <c r="CU28" s="114">
        <f t="shared" si="157"/>
        <v>1.1320650523234945E-3</v>
      </c>
      <c r="CV28" s="115" t="str">
        <f t="shared" si="53"/>
        <v/>
      </c>
      <c r="CW28" s="115">
        <f t="shared" si="54"/>
        <v>82</v>
      </c>
      <c r="CX28" s="115" t="str">
        <f>IF(CW28&lt;&gt;"", IF(RANK(CW28, CW$5:CW$62)+COUNTIF(CW$5:CW28,CW28)-1&lt;=(CX$65-CV$63),RANK(CW28, CW$5:CW$62)+COUNTIF(CW$5:CW28,CW28)-1, ""), "")</f>
        <v/>
      </c>
      <c r="CY28" s="117" t="str">
        <f t="shared" si="55"/>
        <v/>
      </c>
      <c r="CZ28" s="77">
        <v>168</v>
      </c>
      <c r="DA28" s="114">
        <f t="shared" si="158"/>
        <v>2.2951133212202354E-3</v>
      </c>
      <c r="DB28" s="115" t="str">
        <f t="shared" si="56"/>
        <v/>
      </c>
      <c r="DC28" s="115">
        <f t="shared" si="57"/>
        <v>168</v>
      </c>
      <c r="DD28" s="115" t="str">
        <f>IF(DC28&lt;&gt;"", IF(RANK(DC28, DC$5:DC$62)+COUNTIF(DC$5:DC28,DC28)-1&lt;=(DD$65-DB$63),RANK(DC28, DC$5:DC$62)+COUNTIF(DC$5:DC28,DC28)-1, ""), "")</f>
        <v/>
      </c>
      <c r="DE28" s="117" t="str">
        <f t="shared" si="58"/>
        <v/>
      </c>
      <c r="DF28" s="77">
        <v>135</v>
      </c>
      <c r="DG28" s="114">
        <f t="shared" si="159"/>
        <v>2.1068402078749005E-3</v>
      </c>
      <c r="DH28" s="115" t="str">
        <f t="shared" si="59"/>
        <v/>
      </c>
      <c r="DI28" s="115">
        <f t="shared" si="60"/>
        <v>135</v>
      </c>
      <c r="DJ28" s="115" t="str">
        <f>IF(DI28&lt;&gt;"", IF(RANK(DI28, DI$5:DI$62)+COUNTIF(DI$5:DI28,DI28)-1&lt;=(DJ$65-DH$63),RANK(DI28, DI$5:DI$62)+COUNTIF(DI$5:DI28,DI28)-1, ""), "")</f>
        <v/>
      </c>
      <c r="DK28" s="117" t="str">
        <f t="shared" si="61"/>
        <v/>
      </c>
      <c r="DL28" s="77">
        <v>207</v>
      </c>
      <c r="DM28" s="114">
        <f t="shared" si="160"/>
        <v>2.8342187414425761E-3</v>
      </c>
      <c r="DN28" s="115" t="str">
        <f t="shared" si="62"/>
        <v/>
      </c>
      <c r="DO28" s="115">
        <f t="shared" si="63"/>
        <v>207</v>
      </c>
      <c r="DP28" s="115" t="str">
        <f>IF(DO28&lt;&gt;"", IF(RANK(DO28, DO$5:DO$62)+COUNTIF(DO$5:DO28,DO28)-1&lt;=(DP$65-DN$63),RANK(DO28, DO$5:DO$62)+COUNTIF(DO$5:DO28,DO28)-1, ""), "")</f>
        <v/>
      </c>
      <c r="DQ28" s="117" t="str">
        <f t="shared" si="64"/>
        <v/>
      </c>
      <c r="DR28" s="77">
        <v>119</v>
      </c>
      <c r="DS28" s="114">
        <f t="shared" si="161"/>
        <v>1.8148543541253621E-3</v>
      </c>
      <c r="DT28" s="115" t="str">
        <f t="shared" si="65"/>
        <v/>
      </c>
      <c r="DU28" s="115">
        <f t="shared" si="66"/>
        <v>119</v>
      </c>
      <c r="DV28" s="115" t="str">
        <f>IF(DU28&lt;&gt;"", IF(RANK(DU28, DU$5:DU$62)+COUNTIF(DU$5:DU28,DU28)-1&lt;=(DV$65-DT$63),RANK(DU28, DU$5:DU$62)+COUNTIF(DU$5:DU28,DU28)-1, ""), "")</f>
        <v/>
      </c>
      <c r="DW28" s="117" t="str">
        <f t="shared" si="67"/>
        <v/>
      </c>
      <c r="DX28" s="77">
        <v>125</v>
      </c>
      <c r="DY28" s="114">
        <f t="shared" si="162"/>
        <v>1.7747110770366585E-3</v>
      </c>
      <c r="DZ28" s="115" t="str">
        <f t="shared" si="68"/>
        <v/>
      </c>
      <c r="EA28" s="115">
        <f t="shared" si="69"/>
        <v>125</v>
      </c>
      <c r="EB28" s="115" t="str">
        <f>IF(EA28&lt;&gt;"", IF(RANK(EA28, EA$5:EA$62)+COUNTIF(EA$5:EA28,EA28)-1&lt;=(EB$65-DZ$63),RANK(EA28, EA$5:EA$62)+COUNTIF(EA$5:EA28,EA28)-1, ""), "")</f>
        <v/>
      </c>
      <c r="EC28" s="117" t="str">
        <f t="shared" si="70"/>
        <v/>
      </c>
      <c r="ED28" s="77">
        <v>86</v>
      </c>
      <c r="EE28" s="114">
        <f t="shared" si="163"/>
        <v>1.4267938614682704E-3</v>
      </c>
      <c r="EF28" s="115" t="str">
        <f t="shared" si="71"/>
        <v/>
      </c>
      <c r="EG28" s="116">
        <f t="shared" si="72"/>
        <v>86</v>
      </c>
      <c r="EH28" s="115" t="str">
        <f>IF(EG28&lt;&gt;"", IF(RANK(EG28, EG$5:EG$62)+COUNTIF(EG$5:EG28,EG28)-1&lt;=(EH$65-EF$63),RANK(EG28, EG$5:EG$62)+COUNTIF(EG$5:EG28,EG28)-1, ""), "")</f>
        <v/>
      </c>
      <c r="EI28" s="117" t="str">
        <f t="shared" si="73"/>
        <v/>
      </c>
      <c r="EJ28" s="77">
        <v>76</v>
      </c>
      <c r="EK28" s="114">
        <f t="shared" si="164"/>
        <v>1.1648402176411986E-3</v>
      </c>
      <c r="EL28" s="115" t="str">
        <f t="shared" si="74"/>
        <v/>
      </c>
      <c r="EM28" s="115">
        <f t="shared" si="75"/>
        <v>76</v>
      </c>
      <c r="EN28" s="115" t="str">
        <f>IF(EM28&lt;&gt;"", IF(RANK(EM28, EM$5:EM$62)+COUNTIF(EM$5:EM28,EM28)-1&lt;=(EN$65-EL$63),RANK(EM28, EM$5:EM$62)+COUNTIF(EM$5:EM28,EM28)-1, ""), "")</f>
        <v/>
      </c>
      <c r="EO28" s="117" t="str">
        <f t="shared" si="76"/>
        <v/>
      </c>
      <c r="EP28" s="77">
        <v>67</v>
      </c>
      <c r="EQ28" s="114">
        <f t="shared" si="165"/>
        <v>9.67411236409316E-4</v>
      </c>
      <c r="ER28" s="115" t="str">
        <f t="shared" si="77"/>
        <v/>
      </c>
      <c r="ES28" s="115">
        <f t="shared" si="78"/>
        <v>67</v>
      </c>
      <c r="ET28" s="115" t="str">
        <f>IF(ES28&lt;&gt;"", IF(RANK(ES28, ES$5:ES$62)+COUNTIF(ES$5:ES28,ES28)-1&lt;=(ET$65-ER$63),RANK(ES28, ES$5:ES$62)+COUNTIF(ES$5:ES28,ES28)-1, ""), "")</f>
        <v/>
      </c>
      <c r="EU28" s="117" t="str">
        <f t="shared" si="79"/>
        <v/>
      </c>
      <c r="EV28" s="77">
        <v>160</v>
      </c>
      <c r="EW28" s="114">
        <f t="shared" si="166"/>
        <v>2.5725540638314977E-3</v>
      </c>
      <c r="EX28" s="115" t="str">
        <f t="shared" si="80"/>
        <v/>
      </c>
      <c r="EY28" s="115">
        <f t="shared" si="81"/>
        <v>160</v>
      </c>
      <c r="EZ28" s="115" t="str">
        <f>IF(EY28&lt;&gt;"", IF(RANK(EY28, EY$5:EY$62)+COUNTIF(EY$5:EY28,EY28)-1&lt;=(EZ$65-EX$63),RANK(EY28, EY$5:EY$62)+COUNTIF(EY$5:EY28,EY28)-1, ""), "")</f>
        <v/>
      </c>
      <c r="FA28" s="117" t="str">
        <f t="shared" si="82"/>
        <v/>
      </c>
      <c r="FB28" s="77">
        <v>128</v>
      </c>
      <c r="FC28" s="114">
        <f t="shared" si="167"/>
        <v>2.1269171333145012E-3</v>
      </c>
      <c r="FD28" s="115" t="str">
        <f t="shared" si="83"/>
        <v/>
      </c>
      <c r="FE28" s="115">
        <f t="shared" si="84"/>
        <v>128</v>
      </c>
      <c r="FF28" s="115" t="str">
        <f>IF(FE28&lt;&gt;"", IF(RANK(FE28, FE$5:FE$62)+COUNTIF(FE$5:FE28,FE28)-1&lt;=(FF$65-FD$63),RANK(FE28, FE$5:FE$62)+COUNTIF(FE$5:FE28,FE28)-1, ""), "")</f>
        <v/>
      </c>
      <c r="FG28" s="117" t="str">
        <f t="shared" si="85"/>
        <v/>
      </c>
      <c r="FH28" s="77">
        <v>105</v>
      </c>
      <c r="FI28" s="114">
        <f t="shared" si="168"/>
        <v>1.5675619186957886E-3</v>
      </c>
      <c r="FJ28" s="115" t="str">
        <f t="shared" si="86"/>
        <v/>
      </c>
      <c r="FK28" s="115">
        <f t="shared" si="87"/>
        <v>105</v>
      </c>
      <c r="FL28" s="115" t="str">
        <f>IF(FK28&lt;&gt;"", IF(RANK(FK28, FK$5:FK$62)+COUNTIF(FK$5:FK28,FK28)-1&lt;=(FL$65-FJ$63),RANK(FK28, FK$5:FK$62)+COUNTIF(FK$5:FK28,FK28)-1, ""), "")</f>
        <v/>
      </c>
      <c r="FM28" s="117" t="str">
        <f t="shared" si="88"/>
        <v/>
      </c>
      <c r="FN28" s="77">
        <v>85</v>
      </c>
      <c r="FO28" s="114">
        <f t="shared" si="169"/>
        <v>1.2902246508803886E-3</v>
      </c>
      <c r="FP28" s="115" t="str">
        <f t="shared" si="89"/>
        <v/>
      </c>
      <c r="FQ28" s="115">
        <f t="shared" si="90"/>
        <v>85</v>
      </c>
      <c r="FR28" s="115" t="str">
        <f>IF(FQ28&lt;&gt;"", IF(RANK(FQ28, FQ$5:FQ$62)+COUNTIF(FQ$5:FQ28,FQ28)-1&lt;=(FR$65-FP$63),RANK(FQ28, FQ$5:FQ$62)+COUNTIF(FQ$5:FQ28,FQ28)-1, ""), "")</f>
        <v/>
      </c>
      <c r="FS28" s="117" t="str">
        <f t="shared" si="91"/>
        <v/>
      </c>
      <c r="FT28" s="77">
        <v>97</v>
      </c>
      <c r="FU28" s="114">
        <f t="shared" si="170"/>
        <v>1.7001735228647048E-3</v>
      </c>
      <c r="FV28" s="115" t="str">
        <f t="shared" si="92"/>
        <v/>
      </c>
      <c r="FW28" s="115">
        <f t="shared" si="93"/>
        <v>97</v>
      </c>
      <c r="FX28" s="115" t="str">
        <f>IF(FW28&lt;&gt;"", IF(RANK(FW28, FW$5:FW$62)+COUNTIF(FW$5:FW28,FW28)-1&lt;=(FX$65-FV$63),RANK(FW28, FW$5:FW$62)+COUNTIF(FW$5:FW28,FW28)-1, ""), "")</f>
        <v/>
      </c>
      <c r="FY28" s="117" t="str">
        <f t="shared" si="94"/>
        <v/>
      </c>
      <c r="FZ28" s="77">
        <v>114</v>
      </c>
      <c r="GA28" s="114">
        <f t="shared" si="171"/>
        <v>1.9903624554787345E-3</v>
      </c>
      <c r="GB28" s="115" t="str">
        <f t="shared" si="95"/>
        <v/>
      </c>
      <c r="GC28" s="115">
        <f t="shared" si="96"/>
        <v>114</v>
      </c>
      <c r="GD28" s="115" t="str">
        <f>IF(GC28&lt;&gt;"", IF(RANK(GC28, GC$5:GC$62)+COUNTIF(GC$5:GC28,GC28)-1&lt;=(GD$65-GB$63),RANK(GC28, GC$5:GC$62)+COUNTIF(GC$5:GC28,GC28)-1, ""), "")</f>
        <v/>
      </c>
      <c r="GE28" s="117" t="str">
        <f t="shared" si="97"/>
        <v/>
      </c>
      <c r="GF28" s="77">
        <v>81</v>
      </c>
      <c r="GG28" s="114">
        <f t="shared" si="172"/>
        <v>1.3216074662663773E-3</v>
      </c>
      <c r="GH28" s="115" t="str">
        <f t="shared" si="98"/>
        <v/>
      </c>
      <c r="GI28" s="115">
        <f t="shared" si="99"/>
        <v>81</v>
      </c>
      <c r="GJ28" s="115" t="str">
        <f>IF(GI28&lt;&gt;"", IF(RANK(GI28, GI$5:GI$62)+COUNTIF(GI$5:GI28,GI28)-1&lt;=(GJ$65-GH$63),RANK(GI28, GI$5:GI$62)+COUNTIF(GI$5:GI28,GI28)-1, ""), "")</f>
        <v/>
      </c>
      <c r="GK28" s="117" t="str">
        <f t="shared" si="100"/>
        <v/>
      </c>
      <c r="GL28" s="77">
        <v>72</v>
      </c>
      <c r="GM28" s="114">
        <f t="shared" si="173"/>
        <v>1.1952786493351262E-3</v>
      </c>
      <c r="GN28" s="115" t="str">
        <f t="shared" si="101"/>
        <v/>
      </c>
      <c r="GO28" s="115">
        <f t="shared" si="102"/>
        <v>72</v>
      </c>
      <c r="GP28" s="115" t="str">
        <f>IF(GO28&lt;&gt;"", IF(RANK(GO28, GO$5:GO$62)+COUNTIF(GO$5:GO28,GO28)-1&lt;=(GP$65-GN$63),RANK(GO28, GO$5:GO$62)+COUNTIF(GO$5:GO28,GO28)-1, ""), "")</f>
        <v/>
      </c>
      <c r="GQ28" s="117" t="str">
        <f t="shared" si="103"/>
        <v/>
      </c>
      <c r="GR28" s="77">
        <v>81</v>
      </c>
      <c r="GS28" s="114">
        <f t="shared" si="174"/>
        <v>1.6012968527597659E-3</v>
      </c>
      <c r="GT28" s="115" t="str">
        <f t="shared" si="104"/>
        <v/>
      </c>
      <c r="GU28" s="115">
        <f t="shared" si="105"/>
        <v>81</v>
      </c>
      <c r="GV28" s="115" t="str">
        <f>IF(GU28&lt;&gt;"", IF(RANK(GU28, GU$5:GU$62)+COUNTIF(GU$5:GU28,GU28)-1&lt;=(GV$65-GT$63),RANK(GU28, GU$5:GU$62)+COUNTIF(GU$5:GU28,GU28)-1, ""), "")</f>
        <v/>
      </c>
      <c r="GW28" s="117" t="str">
        <f t="shared" si="106"/>
        <v/>
      </c>
      <c r="GX28" s="77">
        <v>86</v>
      </c>
      <c r="GY28" s="114">
        <f t="shared" si="175"/>
        <v>1.3855771089772507E-3</v>
      </c>
      <c r="GZ28" s="115" t="str">
        <f t="shared" si="107"/>
        <v/>
      </c>
      <c r="HA28" s="115">
        <f t="shared" si="108"/>
        <v>86</v>
      </c>
      <c r="HB28" s="115" t="str">
        <f>IF(HA28&lt;&gt;"", IF(RANK(HA28, HA$5:HA$62)+COUNTIF(HA$5:HA28,HA28)-1&lt;=(HB$65-GZ$63),RANK(HA28, HA$5:HA$62)+COUNTIF(HA$5:HA28,HA28)-1, ""), "")</f>
        <v/>
      </c>
      <c r="HC28" s="117" t="str">
        <f t="shared" si="109"/>
        <v/>
      </c>
      <c r="HD28" s="77">
        <v>81</v>
      </c>
      <c r="HE28" s="114">
        <f t="shared" si="176"/>
        <v>1.5488756310234053E-3</v>
      </c>
      <c r="HF28" s="115" t="str">
        <f t="shared" si="110"/>
        <v/>
      </c>
      <c r="HG28" s="115">
        <f t="shared" si="111"/>
        <v>81</v>
      </c>
      <c r="HH28" s="115" t="str">
        <f>IF(HG28&lt;&gt;"", IF(RANK(HG28, HG$5:HG$62)+COUNTIF(HG$5:HG28,HG28)-1&lt;=(HH$65-HF$63),RANK(HG28, HG$5:HG$62)+COUNTIF(HG$5:HG28,HG28)-1, ""), "")</f>
        <v/>
      </c>
      <c r="HI28" s="117" t="str">
        <f t="shared" si="112"/>
        <v/>
      </c>
      <c r="HJ28" s="77">
        <v>57</v>
      </c>
      <c r="HK28" s="114">
        <f t="shared" si="177"/>
        <v>7.8167855183763023E-4</v>
      </c>
      <c r="HL28" s="115" t="str">
        <f t="shared" si="113"/>
        <v/>
      </c>
      <c r="HM28" s="115">
        <f t="shared" si="114"/>
        <v>57</v>
      </c>
      <c r="HN28" s="115" t="str">
        <f>IF(HM28&lt;&gt;"", IF(RANK(HM28, HM$5:HM$62)+COUNTIF(HM$5:HM28,HM28)-1&lt;=(HN$65-HL$63),RANK(HM28, HM$5:HM$62)+COUNTIF(HM$5:HM28,HM28)-1, ""), "")</f>
        <v/>
      </c>
      <c r="HO28" s="117" t="str">
        <f t="shared" si="115"/>
        <v/>
      </c>
      <c r="HP28" s="77">
        <v>78</v>
      </c>
      <c r="HQ28" s="114">
        <f t="shared" si="178"/>
        <v>1.0577705451586656E-3</v>
      </c>
      <c r="HR28" s="115" t="str">
        <f t="shared" si="116"/>
        <v/>
      </c>
      <c r="HS28" s="115">
        <f t="shared" si="117"/>
        <v>78</v>
      </c>
      <c r="HT28" s="115" t="str">
        <f>IF(HS28&lt;&gt;"", IF(RANK(HS28, HS$5:HS$62)+COUNTIF(HS$5:HS28,HS28)-1&lt;=(HT$65-HR$63),RANK(HS28, HS$5:HS$62)+COUNTIF(HS$5:HS28,HS28)-1, ""), "")</f>
        <v/>
      </c>
      <c r="HU28" s="117" t="str">
        <f t="shared" si="118"/>
        <v/>
      </c>
      <c r="HV28" s="77">
        <v>50</v>
      </c>
      <c r="HW28" s="114">
        <f t="shared" si="179"/>
        <v>7.8153086265376624E-4</v>
      </c>
      <c r="HX28" s="115" t="str">
        <f t="shared" si="119"/>
        <v/>
      </c>
      <c r="HY28" s="115">
        <f t="shared" si="120"/>
        <v>50</v>
      </c>
      <c r="HZ28" s="115" t="str">
        <f>IF(HY28&lt;&gt;"", IF(RANK(HY28, HY$5:HY$62)+COUNTIF(HY$5:HY28,HY28)-1&lt;=(HZ$65-HX$63),RANK(HY28, HY$5:HY$62)+COUNTIF(HY$5:HY28,HY28)-1, ""), "")</f>
        <v/>
      </c>
      <c r="IA28" s="117" t="str">
        <f t="shared" si="121"/>
        <v/>
      </c>
      <c r="IB28" s="77">
        <v>74</v>
      </c>
      <c r="IC28" s="114">
        <f t="shared" si="180"/>
        <v>1.0877713916124007E-3</v>
      </c>
      <c r="ID28" s="115" t="str">
        <f t="shared" si="122"/>
        <v/>
      </c>
      <c r="IE28" s="115">
        <f t="shared" si="123"/>
        <v>74</v>
      </c>
      <c r="IF28" s="115" t="str">
        <f>IF(IE28&lt;&gt;"", IF(RANK(IE28, IE$5:IE$62)+COUNTIF(IE$5:IE28,IE28)-1&lt;=(IF$65-ID$63),RANK(IE28, IE$5:IE$62)+COUNTIF(IE$5:IE28,IE28)-1, ""), "")</f>
        <v/>
      </c>
      <c r="IG28" s="117" t="str">
        <f t="shared" si="124"/>
        <v/>
      </c>
      <c r="IH28" s="77">
        <v>54</v>
      </c>
      <c r="II28" s="114">
        <f t="shared" si="181"/>
        <v>9.2799450077332875E-4</v>
      </c>
      <c r="IJ28" s="115" t="str">
        <f t="shared" si="125"/>
        <v/>
      </c>
      <c r="IK28" s="115">
        <f t="shared" si="126"/>
        <v>54</v>
      </c>
      <c r="IL28" s="115" t="str">
        <f>IF(IK28&lt;&gt;"", IF(RANK(IK28, IK$5:IK$62)+COUNTIF(IK$5:IK28,IK28)-1&lt;=(IL$65-IJ$63),RANK(IK28, IK$5:IK$62)+COUNTIF(IK$5:IK28,IK28)-1, ""), "")</f>
        <v/>
      </c>
      <c r="IM28" s="117" t="str">
        <f t="shared" si="127"/>
        <v/>
      </c>
      <c r="IN28" s="104" t="str">
        <f t="shared" si="128"/>
        <v/>
      </c>
      <c r="IO28" s="41">
        <f t="shared" si="129"/>
        <v>4089</v>
      </c>
      <c r="IP28" s="42">
        <v>2993</v>
      </c>
      <c r="IQ28" s="43">
        <f t="shared" si="130"/>
        <v>7082</v>
      </c>
      <c r="IR28" s="43"/>
      <c r="IS28" s="98" t="str">
        <f t="shared" si="131"/>
        <v/>
      </c>
      <c r="IT28" s="77" t="str">
        <f t="shared" si="0"/>
        <v/>
      </c>
      <c r="IU28" s="77" t="str">
        <f t="shared" si="132"/>
        <v/>
      </c>
      <c r="IV28" s="77"/>
      <c r="IW28" s="99" t="str">
        <f t="shared" si="133"/>
        <v/>
      </c>
      <c r="IX28" s="77" t="str">
        <f t="shared" si="134"/>
        <v/>
      </c>
      <c r="IY28" s="98" t="str">
        <f t="shared" si="135"/>
        <v/>
      </c>
      <c r="IZ28" s="98" t="str">
        <f>IF(IY28&lt;&gt;"", IF(RANK(IY28, $IY$5:$IY$62)+COUNTIF(IY$5:IY28,IY28)-1&lt;=(400-$IU$63-$IX$63), RANK(IY28, $IY$5:$IY$62)+COUNTIF(IY$5:IY28,IY28)-1, ""), "")</f>
        <v/>
      </c>
      <c r="JA28" s="82" t="str">
        <f t="shared" si="136"/>
        <v/>
      </c>
      <c r="JB28" s="90" t="str">
        <f t="shared" si="137"/>
        <v/>
      </c>
      <c r="JD28" s="106">
        <f t="shared" si="1"/>
        <v>2.2187081015991617E-4</v>
      </c>
      <c r="JE28" s="56">
        <f t="shared" si="2"/>
        <v>0</v>
      </c>
      <c r="JF28" s="64">
        <f t="shared" si="138"/>
        <v>-2.2187081015991617E-4</v>
      </c>
      <c r="JH28" s="108" t="str">
        <f t="shared" si="3"/>
        <v/>
      </c>
      <c r="JI28" s="56" t="str">
        <f t="shared" si="139"/>
        <v/>
      </c>
      <c r="JJ28" s="56" t="str">
        <f t="shared" si="4"/>
        <v/>
      </c>
      <c r="JK28" s="107" t="str">
        <f t="shared" si="140"/>
        <v/>
      </c>
    </row>
    <row r="29" spans="1:271" ht="15" customHeight="1" x14ac:dyDescent="0.2">
      <c r="A29" s="100" t="s">
        <v>221</v>
      </c>
      <c r="B29" s="77">
        <v>386</v>
      </c>
      <c r="C29" s="114">
        <f t="shared" si="141"/>
        <v>5.5869156173107542E-3</v>
      </c>
      <c r="D29" s="115" t="str">
        <f t="shared" si="5"/>
        <v/>
      </c>
      <c r="E29" s="115">
        <f t="shared" si="6"/>
        <v>386</v>
      </c>
      <c r="F29" s="115" t="str">
        <f>IF(E29&lt;&gt;"", IF(RANK(E29, E$5:E$62)+COUNTIF(E$5:E29,E29)-1&lt;=(F$65-D$63),RANK(E29, E$5:E$62)+COUNTIF(E$5:E29,E29)-1, ""), "")</f>
        <v/>
      </c>
      <c r="G29" s="117" t="str">
        <f t="shared" si="7"/>
        <v/>
      </c>
      <c r="H29" s="77">
        <v>427</v>
      </c>
      <c r="I29" s="114">
        <f t="shared" si="142"/>
        <v>6.9706319277796826E-3</v>
      </c>
      <c r="J29" s="115" t="str">
        <f t="shared" si="8"/>
        <v/>
      </c>
      <c r="K29" s="115">
        <f t="shared" si="9"/>
        <v>427</v>
      </c>
      <c r="L29" s="115" t="str">
        <f>IF(K29&lt;&gt;"", IF(RANK(K29, K$5:K$62)+COUNTIF(K$5:K29,K29)-1&lt;=(L$65-J$63),RANK(K29, K$5:K$62)+COUNTIF(K$5:K29,K29)-1, ""), "")</f>
        <v/>
      </c>
      <c r="M29" s="117" t="str">
        <f t="shared" si="10"/>
        <v/>
      </c>
      <c r="N29" s="77">
        <v>260</v>
      </c>
      <c r="O29" s="114">
        <f t="shared" si="143"/>
        <v>4.4573975655751753E-3</v>
      </c>
      <c r="P29" s="115" t="str">
        <f t="shared" si="11"/>
        <v/>
      </c>
      <c r="Q29" s="115">
        <f t="shared" si="12"/>
        <v>260</v>
      </c>
      <c r="R29" s="115" t="str">
        <f>IF(Q29&lt;&gt;"", IF(RANK(Q29, Q$5:Q$62)+COUNTIF(Q$5:Q29,Q29)-1&lt;=(R$65-P$63),RANK(Q29, Q$5:Q$62)+COUNTIF(Q$5:Q29,Q29)-1, ""), "")</f>
        <v/>
      </c>
      <c r="S29" s="117" t="str">
        <f t="shared" si="13"/>
        <v/>
      </c>
      <c r="T29" s="77">
        <v>554</v>
      </c>
      <c r="U29" s="114">
        <f t="shared" si="144"/>
        <v>9.6982004061340246E-3</v>
      </c>
      <c r="V29" s="115" t="str">
        <f t="shared" si="14"/>
        <v/>
      </c>
      <c r="W29" s="115">
        <f t="shared" si="15"/>
        <v>554</v>
      </c>
      <c r="X29" s="115" t="str">
        <f>IF(W29&lt;&gt;"", IF(RANK(W29, W$5:W$62)+COUNTIF(W$5:W29,W29)-1&lt;=(X$65-V$63),RANK(W29, W$5:W$62)+COUNTIF(W$5:W29,W29)-1, ""), "")</f>
        <v/>
      </c>
      <c r="Y29" s="117" t="str">
        <f t="shared" si="16"/>
        <v/>
      </c>
      <c r="Z29" s="77">
        <v>557</v>
      </c>
      <c r="AA29" s="114">
        <f t="shared" si="145"/>
        <v>1.005778259299386E-2</v>
      </c>
      <c r="AB29" s="115" t="str">
        <f t="shared" si="17"/>
        <v/>
      </c>
      <c r="AC29" s="115">
        <f t="shared" si="18"/>
        <v>557</v>
      </c>
      <c r="AD29" s="115" t="str">
        <f>IF(AC29&lt;&gt;"", IF(RANK(AC29, AC$5:AC$62)+COUNTIF(AC$5:AC29,AC29)-1&lt;=(AD$65-AB$63),RANK(AC29, AC$5:AC$62)+COUNTIF(AC$5:AC29,AC29)-1, ""), "")</f>
        <v/>
      </c>
      <c r="AE29" s="117" t="str">
        <f t="shared" si="19"/>
        <v/>
      </c>
      <c r="AF29" s="77">
        <v>1246</v>
      </c>
      <c r="AG29" s="114">
        <f t="shared" si="146"/>
        <v>1.6837382773438554E-2</v>
      </c>
      <c r="AH29" s="115" t="str">
        <f t="shared" si="20"/>
        <v/>
      </c>
      <c r="AI29" s="115">
        <f t="shared" si="21"/>
        <v>1246</v>
      </c>
      <c r="AJ29" s="115" t="str">
        <f>IF(AI29&lt;&gt;"", IF(RANK(AI29, AI$5:AI$62)+COUNTIF(AI$5:AI29,AI29)-1&lt;=(AJ$65-AH$63),RANK(AI29, AI$5:AI$62)+COUNTIF(AI$5:AI29,AI29)-1, ""), "")</f>
        <v/>
      </c>
      <c r="AK29" s="117" t="str">
        <f t="shared" si="22"/>
        <v/>
      </c>
      <c r="AL29" s="77">
        <v>751</v>
      </c>
      <c r="AM29" s="114">
        <f t="shared" si="147"/>
        <v>1.1818210430239512E-2</v>
      </c>
      <c r="AN29" s="115" t="str">
        <f t="shared" si="23"/>
        <v/>
      </c>
      <c r="AO29" s="115">
        <f t="shared" si="24"/>
        <v>751</v>
      </c>
      <c r="AP29" s="115" t="str">
        <f>IF(AO29&lt;&gt;"", IF(RANK(AO29, AO$5:AO$62)+COUNTIF(AO$5:AO29,AO29)-1&lt;=(AP$65-AN$63),RANK(AO29, AO$5:AO$62)+COUNTIF(AO$5:AO29,AO29)-1, ""), "")</f>
        <v/>
      </c>
      <c r="AQ29" s="117" t="str">
        <f t="shared" si="25"/>
        <v/>
      </c>
      <c r="AR29" s="77">
        <v>529</v>
      </c>
      <c r="AS29" s="114">
        <f t="shared" si="148"/>
        <v>6.8151659988920522E-3</v>
      </c>
      <c r="AT29" s="115" t="str">
        <f t="shared" si="26"/>
        <v/>
      </c>
      <c r="AU29" s="115">
        <f t="shared" si="27"/>
        <v>529</v>
      </c>
      <c r="AV29" s="115" t="str">
        <f>IF(AU29&lt;&gt;"", IF(RANK(AU29, AU$5:AU$62)+COUNTIF(AU$5:AU29,AU29)-1&lt;=(AV$65-AT$63),RANK(AU29, AU$5:AU$62)+COUNTIF(AU$5:AU29,AU29)-1, ""), "")</f>
        <v/>
      </c>
      <c r="AW29" s="117" t="str">
        <f t="shared" si="28"/>
        <v/>
      </c>
      <c r="AX29" s="77">
        <v>433</v>
      </c>
      <c r="AY29" s="114">
        <f t="shared" si="149"/>
        <v>5.948455874271898E-3</v>
      </c>
      <c r="AZ29" s="115" t="str">
        <f t="shared" si="29"/>
        <v/>
      </c>
      <c r="BA29" s="115">
        <f t="shared" si="30"/>
        <v>433</v>
      </c>
      <c r="BB29" s="115" t="str">
        <f>IF(BA29&lt;&gt;"", IF(RANK(BA29, BA$5:BA$62)+COUNTIF(BA$5:BA29,BA29)-1&lt;=(BB$65-AZ$63),RANK(BA29, BA$5:BA$62)+COUNTIF(BA$5:BA29,BA29)-1, ""), "")</f>
        <v/>
      </c>
      <c r="BC29" s="117" t="str">
        <f t="shared" si="31"/>
        <v/>
      </c>
      <c r="BD29" s="77">
        <v>322</v>
      </c>
      <c r="BE29" s="114">
        <f t="shared" si="150"/>
        <v>4.5763338165487055E-3</v>
      </c>
      <c r="BF29" s="115" t="str">
        <f t="shared" si="32"/>
        <v/>
      </c>
      <c r="BG29" s="115">
        <f t="shared" si="33"/>
        <v>322</v>
      </c>
      <c r="BH29" s="115" t="str">
        <f>IF(BG29&lt;&gt;"", IF(RANK(BG29, BG$5:BG$62)+COUNTIF(BG$5:BG29,BG29)-1&lt;=(BH$65-BF$63),RANK(BG29, BG$5:BG$62)+COUNTIF(BG$5:BG29,BG29)-1, ""), "")</f>
        <v/>
      </c>
      <c r="BI29" s="117" t="str">
        <f t="shared" si="34"/>
        <v/>
      </c>
      <c r="BJ29" s="77">
        <v>467</v>
      </c>
      <c r="BK29" s="114">
        <f t="shared" si="151"/>
        <v>6.5479528883903536E-3</v>
      </c>
      <c r="BL29" s="115" t="str">
        <f t="shared" si="35"/>
        <v/>
      </c>
      <c r="BM29" s="115">
        <f t="shared" si="36"/>
        <v>467</v>
      </c>
      <c r="BN29" s="115" t="str">
        <f>IF(BM29&lt;&gt;"", IF(RANK(BM29, BM$5:BM$62)+COUNTIF(BM$5:BM29,BM29)-1&lt;=(BN$65-BL$63),RANK(BM29, BM$5:BM$62)+COUNTIF(BM$5:BM29,BM29)-1, ""), "")</f>
        <v/>
      </c>
      <c r="BO29" s="117" t="str">
        <f t="shared" si="37"/>
        <v/>
      </c>
      <c r="BP29" s="77">
        <v>421</v>
      </c>
      <c r="BQ29" s="114">
        <f t="shared" si="152"/>
        <v>5.8642448217743172E-3</v>
      </c>
      <c r="BR29" s="115" t="str">
        <f t="shared" si="38"/>
        <v/>
      </c>
      <c r="BS29" s="115">
        <f t="shared" si="39"/>
        <v>421</v>
      </c>
      <c r="BT29" s="115" t="str">
        <f>IF(BS29&lt;&gt;"", IF(RANK(BS29, BS$5:BS$62)+COUNTIF(BS$5:BS29,BS29)-1&lt;=(BT$65-BR$63),RANK(BS29, BS$5:BS$62)+COUNTIF(BS$5:BS29,BS29)-1, ""), "")</f>
        <v/>
      </c>
      <c r="BU29" s="117" t="str">
        <f t="shared" si="40"/>
        <v/>
      </c>
      <c r="BV29" s="77">
        <v>339</v>
      </c>
      <c r="BW29" s="114">
        <f t="shared" si="153"/>
        <v>4.9069986248823916E-3</v>
      </c>
      <c r="BX29" s="115" t="str">
        <f t="shared" si="41"/>
        <v/>
      </c>
      <c r="BY29" s="115">
        <f t="shared" si="42"/>
        <v>339</v>
      </c>
      <c r="BZ29" s="115" t="str">
        <f>IF(BY29&lt;&gt;"", IF(RANK(BY29, BY$5:BY$62)+COUNTIF(BY$5:BY29,BY29)-1&lt;=(BZ$65-BX$63),RANK(BY29, BY$5:BY$62)+COUNTIF(BY$5:BY29,BY29)-1, ""), "")</f>
        <v/>
      </c>
      <c r="CA29" s="117" t="str">
        <f t="shared" si="43"/>
        <v/>
      </c>
      <c r="CB29" s="77">
        <v>328</v>
      </c>
      <c r="CC29" s="114">
        <f t="shared" si="154"/>
        <v>4.5312629513994422E-3</v>
      </c>
      <c r="CD29" s="115" t="str">
        <f t="shared" si="44"/>
        <v/>
      </c>
      <c r="CE29" s="115">
        <f t="shared" si="45"/>
        <v>328</v>
      </c>
      <c r="CF29" s="115" t="str">
        <f>IF(CE29&lt;&gt;"", IF(RANK(CE29, CE$5:CE$62)+COUNTIF(CE$5:CE29,CE29)-1&lt;=(CF$65-CD$63),RANK(CE29, CE$5:CE$62)+COUNTIF(CE$5:CE29,CE29)-1, ""), "")</f>
        <v/>
      </c>
      <c r="CG29" s="117" t="str">
        <f t="shared" si="46"/>
        <v/>
      </c>
      <c r="CH29" s="77">
        <v>765</v>
      </c>
      <c r="CI29" s="114">
        <f t="shared" si="155"/>
        <v>1.1452095808383234E-2</v>
      </c>
      <c r="CJ29" s="115" t="str">
        <f t="shared" si="47"/>
        <v/>
      </c>
      <c r="CK29" s="115">
        <f t="shared" si="48"/>
        <v>765</v>
      </c>
      <c r="CL29" s="115" t="str">
        <f>IF(CK29&lt;&gt;"", IF(RANK(CK29, CK$5:CK$62)+COUNTIF(CK$5:CK29,CK29)-1&lt;=(CL$65-CJ$63),RANK(CK29, CK$5:CK$62)+COUNTIF(CK$5:CK29,CK29)-1, ""), "")</f>
        <v/>
      </c>
      <c r="CM29" s="117" t="str">
        <f t="shared" si="49"/>
        <v/>
      </c>
      <c r="CN29" s="77">
        <v>207</v>
      </c>
      <c r="CO29" s="114">
        <f t="shared" si="156"/>
        <v>2.8658055405573783E-3</v>
      </c>
      <c r="CP29" s="115" t="str">
        <f t="shared" si="50"/>
        <v/>
      </c>
      <c r="CQ29" s="115">
        <f t="shared" si="51"/>
        <v>207</v>
      </c>
      <c r="CR29" s="115" t="str">
        <f>IF(CQ29&lt;&gt;"", IF(RANK(CQ29, CQ$5:CQ$62)+COUNTIF(CQ$5:CQ29,CQ29)-1&lt;=(CR$65-CP$63),RANK(CQ29, CQ$5:CQ$62)+COUNTIF(CQ$5:CQ29,CQ29)-1, ""), "")</f>
        <v/>
      </c>
      <c r="CS29" s="117" t="str">
        <f t="shared" si="52"/>
        <v/>
      </c>
      <c r="CT29" s="77">
        <v>225</v>
      </c>
      <c r="CU29" s="114">
        <f t="shared" si="157"/>
        <v>3.1062760582047104E-3</v>
      </c>
      <c r="CV29" s="115" t="str">
        <f t="shared" si="53"/>
        <v/>
      </c>
      <c r="CW29" s="115">
        <f t="shared" si="54"/>
        <v>225</v>
      </c>
      <c r="CX29" s="115" t="str">
        <f>IF(CW29&lt;&gt;"", IF(RANK(CW29, CW$5:CW$62)+COUNTIF(CW$5:CW29,CW29)-1&lt;=(CX$65-CV$63),RANK(CW29, CW$5:CW$62)+COUNTIF(CW$5:CW29,CW29)-1, ""), "")</f>
        <v/>
      </c>
      <c r="CY29" s="117" t="str">
        <f t="shared" si="55"/>
        <v/>
      </c>
      <c r="CZ29" s="77">
        <v>252</v>
      </c>
      <c r="DA29" s="114">
        <f t="shared" si="158"/>
        <v>3.4426699818303529E-3</v>
      </c>
      <c r="DB29" s="115" t="str">
        <f t="shared" si="56"/>
        <v/>
      </c>
      <c r="DC29" s="115">
        <f t="shared" si="57"/>
        <v>252</v>
      </c>
      <c r="DD29" s="115" t="str">
        <f>IF(DC29&lt;&gt;"", IF(RANK(DC29, DC$5:DC$62)+COUNTIF(DC$5:DC29,DC29)-1&lt;=(DD$65-DB$63),RANK(DC29, DC$5:DC$62)+COUNTIF(DC$5:DC29,DC29)-1, ""), "")</f>
        <v/>
      </c>
      <c r="DE29" s="117" t="str">
        <f t="shared" si="58"/>
        <v/>
      </c>
      <c r="DF29" s="77">
        <v>329</v>
      </c>
      <c r="DG29" s="114">
        <f t="shared" si="159"/>
        <v>5.1344476177099425E-3</v>
      </c>
      <c r="DH29" s="115" t="str">
        <f t="shared" si="59"/>
        <v/>
      </c>
      <c r="DI29" s="115">
        <f t="shared" si="60"/>
        <v>329</v>
      </c>
      <c r="DJ29" s="115" t="str">
        <f>IF(DI29&lt;&gt;"", IF(RANK(DI29, DI$5:DI$62)+COUNTIF(DI$5:DI29,DI29)-1&lt;=(DJ$65-DH$63),RANK(DI29, DI$5:DI$62)+COUNTIF(DI$5:DI29,DI29)-1, ""), "")</f>
        <v/>
      </c>
      <c r="DK29" s="117" t="str">
        <f t="shared" si="61"/>
        <v/>
      </c>
      <c r="DL29" s="77">
        <v>270</v>
      </c>
      <c r="DM29" s="114">
        <f t="shared" si="160"/>
        <v>3.6968070540555342E-3</v>
      </c>
      <c r="DN29" s="115" t="str">
        <f t="shared" si="62"/>
        <v/>
      </c>
      <c r="DO29" s="115">
        <f t="shared" si="63"/>
        <v>270</v>
      </c>
      <c r="DP29" s="115" t="str">
        <f>IF(DO29&lt;&gt;"", IF(RANK(DO29, DO$5:DO$62)+COUNTIF(DO$5:DO29,DO29)-1&lt;=(DP$65-DN$63),RANK(DO29, DO$5:DO$62)+COUNTIF(DO$5:DO29,DO29)-1, ""), "")</f>
        <v/>
      </c>
      <c r="DQ29" s="117" t="str">
        <f t="shared" si="64"/>
        <v/>
      </c>
      <c r="DR29" s="77">
        <v>257</v>
      </c>
      <c r="DS29" s="114">
        <f t="shared" si="161"/>
        <v>3.9194753698337656E-3</v>
      </c>
      <c r="DT29" s="115" t="str">
        <f t="shared" si="65"/>
        <v/>
      </c>
      <c r="DU29" s="115">
        <f t="shared" si="66"/>
        <v>257</v>
      </c>
      <c r="DV29" s="115" t="str">
        <f>IF(DU29&lt;&gt;"", IF(RANK(DU29, DU$5:DU$62)+COUNTIF(DU$5:DU29,DU29)-1&lt;=(DV$65-DT$63),RANK(DU29, DU$5:DU$62)+COUNTIF(DU$5:DU29,DU29)-1, ""), "")</f>
        <v/>
      </c>
      <c r="DW29" s="117" t="str">
        <f t="shared" si="67"/>
        <v/>
      </c>
      <c r="DX29" s="77">
        <v>284</v>
      </c>
      <c r="DY29" s="114">
        <f t="shared" si="162"/>
        <v>4.0321435670272882E-3</v>
      </c>
      <c r="DZ29" s="115" t="str">
        <f t="shared" si="68"/>
        <v/>
      </c>
      <c r="EA29" s="115">
        <f t="shared" si="69"/>
        <v>284</v>
      </c>
      <c r="EB29" s="115" t="str">
        <f>IF(EA29&lt;&gt;"", IF(RANK(EA29, EA$5:EA$62)+COUNTIF(EA$5:EA29,EA29)-1&lt;=(EB$65-DZ$63),RANK(EA29, EA$5:EA$62)+COUNTIF(EA$5:EA29,EA29)-1, ""), "")</f>
        <v/>
      </c>
      <c r="EC29" s="117" t="str">
        <f t="shared" si="70"/>
        <v/>
      </c>
      <c r="ED29" s="77">
        <v>239</v>
      </c>
      <c r="EE29" s="114">
        <f t="shared" si="163"/>
        <v>3.9651596847781008E-3</v>
      </c>
      <c r="EF29" s="115" t="str">
        <f t="shared" si="71"/>
        <v/>
      </c>
      <c r="EG29" s="116">
        <f t="shared" si="72"/>
        <v>239</v>
      </c>
      <c r="EH29" s="115" t="str">
        <f>IF(EG29&lt;&gt;"", IF(RANK(EG29, EG$5:EG$62)+COUNTIF(EG$5:EG29,EG29)-1&lt;=(EH$65-EF$63),RANK(EG29, EG$5:EG$62)+COUNTIF(EG$5:EG29,EG29)-1, ""), "")</f>
        <v/>
      </c>
      <c r="EI29" s="117" t="str">
        <f t="shared" si="73"/>
        <v/>
      </c>
      <c r="EJ29" s="77">
        <v>181</v>
      </c>
      <c r="EK29" s="114">
        <f t="shared" si="164"/>
        <v>2.7741589393823281E-3</v>
      </c>
      <c r="EL29" s="115" t="str">
        <f t="shared" si="74"/>
        <v/>
      </c>
      <c r="EM29" s="115">
        <f t="shared" si="75"/>
        <v>181</v>
      </c>
      <c r="EN29" s="115" t="str">
        <f>IF(EM29&lt;&gt;"", IF(RANK(EM29, EM$5:EM$62)+COUNTIF(EM$5:EM29,EM29)-1&lt;=(EN$65-EL$63),RANK(EM29, EM$5:EM$62)+COUNTIF(EM$5:EM29,EM29)-1, ""), "")</f>
        <v/>
      </c>
      <c r="EO29" s="117" t="str">
        <f t="shared" si="76"/>
        <v/>
      </c>
      <c r="EP29" s="77">
        <v>154</v>
      </c>
      <c r="EQ29" s="114">
        <f t="shared" si="165"/>
        <v>2.2236019463736517E-3</v>
      </c>
      <c r="ER29" s="115" t="str">
        <f t="shared" si="77"/>
        <v/>
      </c>
      <c r="ES29" s="115">
        <f t="shared" si="78"/>
        <v>154</v>
      </c>
      <c r="ET29" s="115" t="str">
        <f>IF(ES29&lt;&gt;"", IF(RANK(ES29, ES$5:ES$62)+COUNTIF(ES$5:ES29,ES29)-1&lt;=(ET$65-ER$63),RANK(ES29, ES$5:ES$62)+COUNTIF(ES$5:ES29,ES29)-1, ""), "")</f>
        <v/>
      </c>
      <c r="EU29" s="117" t="str">
        <f t="shared" si="79"/>
        <v/>
      </c>
      <c r="EV29" s="77">
        <v>397</v>
      </c>
      <c r="EW29" s="114">
        <f t="shared" si="166"/>
        <v>6.3831497708819037E-3</v>
      </c>
      <c r="EX29" s="115" t="str">
        <f t="shared" si="80"/>
        <v/>
      </c>
      <c r="EY29" s="115">
        <f t="shared" si="81"/>
        <v>397</v>
      </c>
      <c r="EZ29" s="115" t="str">
        <f>IF(EY29&lt;&gt;"", IF(RANK(EY29, EY$5:EY$62)+COUNTIF(EY$5:EY29,EY29)-1&lt;=(EZ$65-EX$63),RANK(EY29, EY$5:EY$62)+COUNTIF(EY$5:EY29,EY29)-1, ""), "")</f>
        <v/>
      </c>
      <c r="FA29" s="117" t="str">
        <f t="shared" si="82"/>
        <v/>
      </c>
      <c r="FB29" s="77">
        <v>241</v>
      </c>
      <c r="FC29" s="114">
        <f t="shared" si="167"/>
        <v>4.0045861650687097E-3</v>
      </c>
      <c r="FD29" s="115" t="str">
        <f t="shared" si="83"/>
        <v/>
      </c>
      <c r="FE29" s="115">
        <f t="shared" si="84"/>
        <v>241</v>
      </c>
      <c r="FF29" s="115" t="str">
        <f>IF(FE29&lt;&gt;"", IF(RANK(FE29, FE$5:FE$62)+COUNTIF(FE$5:FE29,FE29)-1&lt;=(FF$65-FD$63),RANK(FE29, FE$5:FE$62)+COUNTIF(FE$5:FE29,FE29)-1, ""), "")</f>
        <v/>
      </c>
      <c r="FG29" s="117" t="str">
        <f t="shared" si="85"/>
        <v/>
      </c>
      <c r="FH29" s="77">
        <v>284</v>
      </c>
      <c r="FI29" s="114">
        <f t="shared" si="168"/>
        <v>4.2398817610438469E-3</v>
      </c>
      <c r="FJ29" s="115" t="str">
        <f t="shared" si="86"/>
        <v/>
      </c>
      <c r="FK29" s="115">
        <f t="shared" si="87"/>
        <v>284</v>
      </c>
      <c r="FL29" s="115" t="str">
        <f>IF(FK29&lt;&gt;"", IF(RANK(FK29, FK$5:FK$62)+COUNTIF(FK$5:FK29,FK29)-1&lt;=(FL$65-FJ$63),RANK(FK29, FK$5:FK$62)+COUNTIF(FK$5:FK29,FK29)-1, ""), "")</f>
        <v/>
      </c>
      <c r="FM29" s="117" t="str">
        <f t="shared" si="88"/>
        <v/>
      </c>
      <c r="FN29" s="77">
        <v>785</v>
      </c>
      <c r="FO29" s="114">
        <f t="shared" si="169"/>
        <v>1.1915604128718883E-2</v>
      </c>
      <c r="FP29" s="115" t="str">
        <f t="shared" si="89"/>
        <v/>
      </c>
      <c r="FQ29" s="115">
        <f t="shared" si="90"/>
        <v>785</v>
      </c>
      <c r="FR29" s="115" t="str">
        <f>IF(FQ29&lt;&gt;"", IF(RANK(FQ29, FQ$5:FQ$62)+COUNTIF(FQ$5:FQ29,FQ29)-1&lt;=(FR$65-FP$63),RANK(FQ29, FQ$5:FQ$62)+COUNTIF(FQ$5:FQ29,FQ29)-1, ""), "")</f>
        <v/>
      </c>
      <c r="FS29" s="117" t="str">
        <f t="shared" si="91"/>
        <v/>
      </c>
      <c r="FT29" s="77">
        <v>328</v>
      </c>
      <c r="FU29" s="114">
        <f t="shared" si="170"/>
        <v>5.7490403659754968E-3</v>
      </c>
      <c r="FV29" s="115" t="str">
        <f t="shared" si="92"/>
        <v/>
      </c>
      <c r="FW29" s="115">
        <f t="shared" si="93"/>
        <v>328</v>
      </c>
      <c r="FX29" s="115" t="str">
        <f>IF(FW29&lt;&gt;"", IF(RANK(FW29, FW$5:FW$62)+COUNTIF(FW$5:FW29,FW29)-1&lt;=(FX$65-FV$63),RANK(FW29, FW$5:FW$62)+COUNTIF(FW$5:FW29,FW29)-1, ""), "")</f>
        <v/>
      </c>
      <c r="FY29" s="117" t="str">
        <f t="shared" si="94"/>
        <v/>
      </c>
      <c r="FZ29" s="77">
        <v>379</v>
      </c>
      <c r="GA29" s="114">
        <f t="shared" si="171"/>
        <v>6.6170821984775476E-3</v>
      </c>
      <c r="GB29" s="115" t="str">
        <f t="shared" si="95"/>
        <v/>
      </c>
      <c r="GC29" s="115">
        <f t="shared" si="96"/>
        <v>379</v>
      </c>
      <c r="GD29" s="115" t="str">
        <f>IF(GC29&lt;&gt;"", IF(RANK(GC29, GC$5:GC$62)+COUNTIF(GC$5:GC29,GC29)-1&lt;=(GD$65-GB$63),RANK(GC29, GC$5:GC$62)+COUNTIF(GC$5:GC29,GC29)-1, ""), "")</f>
        <v/>
      </c>
      <c r="GE29" s="117" t="str">
        <f t="shared" si="97"/>
        <v/>
      </c>
      <c r="GF29" s="77">
        <v>1101</v>
      </c>
      <c r="GG29" s="114">
        <f t="shared" si="172"/>
        <v>1.7964071856287425E-2</v>
      </c>
      <c r="GH29" s="115" t="str">
        <f t="shared" si="98"/>
        <v/>
      </c>
      <c r="GI29" s="115">
        <f t="shared" si="99"/>
        <v>1101</v>
      </c>
      <c r="GJ29" s="115" t="str">
        <f>IF(GI29&lt;&gt;"", IF(RANK(GI29, GI$5:GI$62)+COUNTIF(GI$5:GI29,GI29)-1&lt;=(GJ$65-GH$63),RANK(GI29, GI$5:GI$62)+COUNTIF(GI$5:GI29,GI29)-1, ""), "")</f>
        <v/>
      </c>
      <c r="GK29" s="117" t="str">
        <f t="shared" si="100"/>
        <v/>
      </c>
      <c r="GL29" s="77">
        <v>234</v>
      </c>
      <c r="GM29" s="114">
        <f t="shared" si="173"/>
        <v>3.8846556103391602E-3</v>
      </c>
      <c r="GN29" s="115" t="str">
        <f t="shared" si="101"/>
        <v/>
      </c>
      <c r="GO29" s="115">
        <f t="shared" si="102"/>
        <v>234</v>
      </c>
      <c r="GP29" s="115" t="str">
        <f>IF(GO29&lt;&gt;"", IF(RANK(GO29, GO$5:GO$62)+COUNTIF(GO$5:GO29,GO29)-1&lt;=(GP$65-GN$63),RANK(GO29, GO$5:GO$62)+COUNTIF(GO$5:GO29,GO29)-1, ""), "")</f>
        <v/>
      </c>
      <c r="GQ29" s="117" t="str">
        <f t="shared" si="103"/>
        <v/>
      </c>
      <c r="GR29" s="77">
        <v>414</v>
      </c>
      <c r="GS29" s="114">
        <f t="shared" si="174"/>
        <v>8.1844061363276922E-3</v>
      </c>
      <c r="GT29" s="115" t="str">
        <f t="shared" si="104"/>
        <v/>
      </c>
      <c r="GU29" s="115">
        <f t="shared" si="105"/>
        <v>414</v>
      </c>
      <c r="GV29" s="115" t="str">
        <f>IF(GU29&lt;&gt;"", IF(RANK(GU29, GU$5:GU$62)+COUNTIF(GU$5:GU29,GU29)-1&lt;=(GV$65-GT$63),RANK(GU29, GU$5:GU$62)+COUNTIF(GU$5:GU29,GU29)-1, ""), "")</f>
        <v/>
      </c>
      <c r="GW29" s="117" t="str">
        <f t="shared" si="106"/>
        <v/>
      </c>
      <c r="GX29" s="77">
        <v>494</v>
      </c>
      <c r="GY29" s="114">
        <f t="shared" si="175"/>
        <v>7.9590126957530451E-3</v>
      </c>
      <c r="GZ29" s="115" t="str">
        <f t="shared" si="107"/>
        <v/>
      </c>
      <c r="HA29" s="115">
        <f t="shared" si="108"/>
        <v>494</v>
      </c>
      <c r="HB29" s="115" t="str">
        <f>IF(HA29&lt;&gt;"", IF(RANK(HA29, HA$5:HA$62)+COUNTIF(HA$5:HA29,HA29)-1&lt;=(HB$65-GZ$63),RANK(HA29, HA$5:HA$62)+COUNTIF(HA$5:HA29,HA29)-1, ""), "")</f>
        <v/>
      </c>
      <c r="HC29" s="117" t="str">
        <f t="shared" si="109"/>
        <v/>
      </c>
      <c r="HD29" s="77">
        <v>359</v>
      </c>
      <c r="HE29" s="114">
        <f t="shared" si="176"/>
        <v>6.8647697720666976E-3</v>
      </c>
      <c r="HF29" s="115" t="str">
        <f t="shared" si="110"/>
        <v/>
      </c>
      <c r="HG29" s="115">
        <f t="shared" si="111"/>
        <v>359</v>
      </c>
      <c r="HH29" s="115" t="str">
        <f>IF(HG29&lt;&gt;"", IF(RANK(HG29, HG$5:HG$62)+COUNTIF(HG$5:HG29,HG29)-1&lt;=(HH$65-HF$63),RANK(HG29, HG$5:HG$62)+COUNTIF(HG$5:HG29,HG29)-1, ""), "")</f>
        <v/>
      </c>
      <c r="HI29" s="117" t="str">
        <f t="shared" si="112"/>
        <v/>
      </c>
      <c r="HJ29" s="77">
        <v>320</v>
      </c>
      <c r="HK29" s="114">
        <f t="shared" si="177"/>
        <v>4.388370817334065E-3</v>
      </c>
      <c r="HL29" s="115" t="str">
        <f t="shared" si="113"/>
        <v/>
      </c>
      <c r="HM29" s="115">
        <f t="shared" si="114"/>
        <v>320</v>
      </c>
      <c r="HN29" s="115" t="str">
        <f>IF(HM29&lt;&gt;"", IF(RANK(HM29, HM$5:HM$62)+COUNTIF(HM$5:HM29,HM29)-1&lt;=(HN$65-HL$63),RANK(HM29, HM$5:HM$62)+COUNTIF(HM$5:HM29,HM29)-1, ""), "")</f>
        <v/>
      </c>
      <c r="HO29" s="117" t="str">
        <f t="shared" si="115"/>
        <v/>
      </c>
      <c r="HP29" s="77">
        <v>278</v>
      </c>
      <c r="HQ29" s="114">
        <f t="shared" si="178"/>
        <v>3.7700027122321671E-3</v>
      </c>
      <c r="HR29" s="115" t="str">
        <f t="shared" si="116"/>
        <v/>
      </c>
      <c r="HS29" s="115">
        <f t="shared" si="117"/>
        <v>278</v>
      </c>
      <c r="HT29" s="115" t="str">
        <f>IF(HS29&lt;&gt;"", IF(RANK(HS29, HS$5:HS$62)+COUNTIF(HS$5:HS29,HS29)-1&lt;=(HT$65-HR$63),RANK(HS29, HS$5:HS$62)+COUNTIF(HS$5:HS29,HS29)-1, ""), "")</f>
        <v/>
      </c>
      <c r="HU29" s="117" t="str">
        <f t="shared" si="118"/>
        <v/>
      </c>
      <c r="HV29" s="77">
        <v>335</v>
      </c>
      <c r="HW29" s="114">
        <f t="shared" si="179"/>
        <v>5.2362567797802333E-3</v>
      </c>
      <c r="HX29" s="115" t="str">
        <f t="shared" si="119"/>
        <v/>
      </c>
      <c r="HY29" s="115">
        <f t="shared" si="120"/>
        <v>335</v>
      </c>
      <c r="HZ29" s="115" t="str">
        <f>IF(HY29&lt;&gt;"", IF(RANK(HY29, HY$5:HY$62)+COUNTIF(HY$5:HY29,HY29)-1&lt;=(HZ$65-HX$63),RANK(HY29, HY$5:HY$62)+COUNTIF(HY$5:HY29,HY29)-1, ""), "")</f>
        <v/>
      </c>
      <c r="IA29" s="117" t="str">
        <f t="shared" si="121"/>
        <v/>
      </c>
      <c r="IB29" s="77">
        <v>396</v>
      </c>
      <c r="IC29" s="114">
        <f t="shared" si="180"/>
        <v>5.8210469064663602E-3</v>
      </c>
      <c r="ID29" s="115" t="str">
        <f t="shared" si="122"/>
        <v/>
      </c>
      <c r="IE29" s="115">
        <f t="shared" si="123"/>
        <v>396</v>
      </c>
      <c r="IF29" s="115" t="str">
        <f>IF(IE29&lt;&gt;"", IF(RANK(IE29, IE$5:IE$62)+COUNTIF(IE$5:IE29,IE29)-1&lt;=(IF$65-ID$63),RANK(IE29, IE$5:IE$62)+COUNTIF(IE$5:IE29,IE29)-1, ""), "")</f>
        <v/>
      </c>
      <c r="IG29" s="117" t="str">
        <f t="shared" si="124"/>
        <v/>
      </c>
      <c r="IH29" s="77">
        <v>265</v>
      </c>
      <c r="II29" s="114">
        <f t="shared" si="181"/>
        <v>4.5540470871283725E-3</v>
      </c>
      <c r="IJ29" s="115" t="str">
        <f t="shared" si="125"/>
        <v/>
      </c>
      <c r="IK29" s="115">
        <f t="shared" si="126"/>
        <v>265</v>
      </c>
      <c r="IL29" s="115" t="str">
        <f>IF(IK29&lt;&gt;"", IF(RANK(IK29, IK$5:IK$62)+COUNTIF(IK$5:IK29,IK29)-1&lt;=(IL$65-IJ$63),RANK(IK29, IK$5:IK$62)+COUNTIF(IK$5:IK29,IK29)-1, ""), "")</f>
        <v/>
      </c>
      <c r="IM29" s="117" t="str">
        <f t="shared" si="127"/>
        <v/>
      </c>
      <c r="IN29" s="104" t="str">
        <f t="shared" si="128"/>
        <v/>
      </c>
      <c r="IO29" s="41">
        <f t="shared" si="129"/>
        <v>16793</v>
      </c>
      <c r="IP29" s="42">
        <v>14179</v>
      </c>
      <c r="IQ29" s="43">
        <f t="shared" si="130"/>
        <v>30972</v>
      </c>
      <c r="IR29" s="43"/>
      <c r="IS29" s="98" t="str">
        <f t="shared" si="131"/>
        <v/>
      </c>
      <c r="IT29" s="77" t="str">
        <f t="shared" si="0"/>
        <v/>
      </c>
      <c r="IU29" s="77" t="str">
        <f t="shared" si="132"/>
        <v/>
      </c>
      <c r="IV29" s="77"/>
      <c r="IW29" s="99" t="str">
        <f t="shared" si="133"/>
        <v/>
      </c>
      <c r="IX29" s="77" t="str">
        <f t="shared" si="134"/>
        <v/>
      </c>
      <c r="IY29" s="98" t="str">
        <f t="shared" si="135"/>
        <v/>
      </c>
      <c r="IZ29" s="98" t="str">
        <f>IF(IY29&lt;&gt;"", IF(RANK(IY29, $IY$5:$IY$62)+COUNTIF(IY$5:IY29,IY29)-1&lt;=(400-$IU$63-$IX$63), RANK(IY29, $IY$5:$IY$62)+COUNTIF(IY$5:IY29,IY29)-1, ""), "")</f>
        <v/>
      </c>
      <c r="JA29" s="82" t="str">
        <f t="shared" si="136"/>
        <v/>
      </c>
      <c r="JB29" s="90" t="str">
        <f t="shared" si="137"/>
        <v/>
      </c>
      <c r="JD29" s="106">
        <f t="shared" si="1"/>
        <v>9.7031668063723856E-4</v>
      </c>
      <c r="JE29" s="56">
        <f t="shared" si="2"/>
        <v>0</v>
      </c>
      <c r="JF29" s="64">
        <f t="shared" si="138"/>
        <v>-9.7031668063723856E-4</v>
      </c>
      <c r="JH29" s="108" t="str">
        <f t="shared" si="3"/>
        <v/>
      </c>
      <c r="JI29" s="56" t="str">
        <f t="shared" si="139"/>
        <v/>
      </c>
      <c r="JJ29" s="56" t="str">
        <f t="shared" si="4"/>
        <v/>
      </c>
      <c r="JK29" s="107" t="str">
        <f t="shared" si="140"/>
        <v/>
      </c>
    </row>
    <row r="30" spans="1:271" ht="15" customHeight="1" x14ac:dyDescent="0.2">
      <c r="A30" s="100" t="s">
        <v>222</v>
      </c>
      <c r="B30" s="77"/>
      <c r="C30" s="114">
        <f t="shared" si="141"/>
        <v>0</v>
      </c>
      <c r="D30" s="115" t="str">
        <f t="shared" si="5"/>
        <v/>
      </c>
      <c r="E30" s="115" t="str">
        <f t="shared" si="6"/>
        <v/>
      </c>
      <c r="F30" s="115" t="str">
        <f>IF(E30&lt;&gt;"", IF(RANK(E30, E$5:E$62)+COUNTIF(E$5:E30,E30)-1&lt;=(F$65-D$63),RANK(E30, E$5:E$62)+COUNTIF(E$5:E30,E30)-1, ""), "")</f>
        <v/>
      </c>
      <c r="G30" s="117" t="str">
        <f t="shared" si="7"/>
        <v/>
      </c>
      <c r="H30" s="77"/>
      <c r="I30" s="114">
        <f t="shared" si="142"/>
        <v>0</v>
      </c>
      <c r="J30" s="115" t="str">
        <f t="shared" si="8"/>
        <v/>
      </c>
      <c r="K30" s="115" t="str">
        <f t="shared" si="9"/>
        <v/>
      </c>
      <c r="L30" s="115" t="str">
        <f>IF(K30&lt;&gt;"", IF(RANK(K30, K$5:K$62)+COUNTIF(K$5:K30,K30)-1&lt;=(L$65-J$63),RANK(K30, K$5:K$62)+COUNTIF(K$5:K30,K30)-1, ""), "")</f>
        <v/>
      </c>
      <c r="M30" s="117" t="str">
        <f t="shared" si="10"/>
        <v/>
      </c>
      <c r="N30" s="77"/>
      <c r="O30" s="114">
        <f t="shared" si="143"/>
        <v>0</v>
      </c>
      <c r="P30" s="115" t="str">
        <f t="shared" si="11"/>
        <v/>
      </c>
      <c r="Q30" s="115" t="str">
        <f t="shared" si="12"/>
        <v/>
      </c>
      <c r="R30" s="115" t="str">
        <f>IF(Q30&lt;&gt;"", IF(RANK(Q30, Q$5:Q$62)+COUNTIF(Q$5:Q30,Q30)-1&lt;=(R$65-P$63),RANK(Q30, Q$5:Q$62)+COUNTIF(Q$5:Q30,Q30)-1, ""), "")</f>
        <v/>
      </c>
      <c r="S30" s="117" t="str">
        <f t="shared" si="13"/>
        <v/>
      </c>
      <c r="T30" s="77"/>
      <c r="U30" s="114">
        <f t="shared" si="144"/>
        <v>0</v>
      </c>
      <c r="V30" s="115" t="str">
        <f t="shared" si="14"/>
        <v/>
      </c>
      <c r="W30" s="115" t="str">
        <f t="shared" si="15"/>
        <v/>
      </c>
      <c r="X30" s="115" t="str">
        <f>IF(W30&lt;&gt;"", IF(RANK(W30, W$5:W$62)+COUNTIF(W$5:W30,W30)-1&lt;=(X$65-V$63),RANK(W30, W$5:W$62)+COUNTIF(W$5:W30,W30)-1, ""), "")</f>
        <v/>
      </c>
      <c r="Y30" s="117" t="str">
        <f t="shared" si="16"/>
        <v/>
      </c>
      <c r="Z30" s="77"/>
      <c r="AA30" s="114">
        <f t="shared" si="145"/>
        <v>0</v>
      </c>
      <c r="AB30" s="115" t="str">
        <f t="shared" si="17"/>
        <v/>
      </c>
      <c r="AC30" s="115" t="str">
        <f t="shared" si="18"/>
        <v/>
      </c>
      <c r="AD30" s="115" t="str">
        <f>IF(AC30&lt;&gt;"", IF(RANK(AC30, AC$5:AC$62)+COUNTIF(AC$5:AC30,AC30)-1&lt;=(AD$65-AB$63),RANK(AC30, AC$5:AC$62)+COUNTIF(AC$5:AC30,AC30)-1, ""), "")</f>
        <v/>
      </c>
      <c r="AE30" s="117" t="str">
        <f t="shared" si="19"/>
        <v/>
      </c>
      <c r="AF30" s="77"/>
      <c r="AG30" s="114">
        <f t="shared" si="146"/>
        <v>0</v>
      </c>
      <c r="AH30" s="115" t="str">
        <f t="shared" si="20"/>
        <v/>
      </c>
      <c r="AI30" s="115" t="str">
        <f t="shared" si="21"/>
        <v/>
      </c>
      <c r="AJ30" s="115" t="str">
        <f>IF(AI30&lt;&gt;"", IF(RANK(AI30, AI$5:AI$62)+COUNTIF(AI$5:AI30,AI30)-1&lt;=(AJ$65-AH$63),RANK(AI30, AI$5:AI$62)+COUNTIF(AI$5:AI30,AI30)-1, ""), "")</f>
        <v/>
      </c>
      <c r="AK30" s="117" t="str">
        <f t="shared" si="22"/>
        <v/>
      </c>
      <c r="AL30" s="77"/>
      <c r="AM30" s="114">
        <f t="shared" si="147"/>
        <v>0</v>
      </c>
      <c r="AN30" s="115" t="str">
        <f t="shared" si="23"/>
        <v/>
      </c>
      <c r="AO30" s="115" t="str">
        <f t="shared" si="24"/>
        <v/>
      </c>
      <c r="AP30" s="115" t="str">
        <f>IF(AO30&lt;&gt;"", IF(RANK(AO30, AO$5:AO$62)+COUNTIF(AO$5:AO30,AO30)-1&lt;=(AP$65-AN$63),RANK(AO30, AO$5:AO$62)+COUNTIF(AO$5:AO30,AO30)-1, ""), "")</f>
        <v/>
      </c>
      <c r="AQ30" s="117" t="str">
        <f t="shared" si="25"/>
        <v/>
      </c>
      <c r="AR30" s="77">
        <v>183</v>
      </c>
      <c r="AS30" s="114">
        <f t="shared" si="148"/>
        <v>2.3576094098246608E-3</v>
      </c>
      <c r="AT30" s="115" t="str">
        <f t="shared" si="26"/>
        <v/>
      </c>
      <c r="AU30" s="115">
        <f t="shared" si="27"/>
        <v>183</v>
      </c>
      <c r="AV30" s="115" t="str">
        <f>IF(AU30&lt;&gt;"", IF(RANK(AU30, AU$5:AU$62)+COUNTIF(AU$5:AU30,AU30)-1&lt;=(AV$65-AT$63),RANK(AU30, AU$5:AU$62)+COUNTIF(AU$5:AU30,AU30)-1, ""), "")</f>
        <v/>
      </c>
      <c r="AW30" s="117" t="str">
        <f t="shared" si="28"/>
        <v/>
      </c>
      <c r="AX30" s="77">
        <v>168</v>
      </c>
      <c r="AY30" s="114">
        <f t="shared" si="149"/>
        <v>2.3079459281239697E-3</v>
      </c>
      <c r="AZ30" s="115" t="str">
        <f t="shared" si="29"/>
        <v/>
      </c>
      <c r="BA30" s="115">
        <f t="shared" si="30"/>
        <v>168</v>
      </c>
      <c r="BB30" s="115" t="str">
        <f>IF(BA30&lt;&gt;"", IF(RANK(BA30, BA$5:BA$62)+COUNTIF(BA$5:BA30,BA30)-1&lt;=(BB$65-AZ$63),RANK(BA30, BA$5:BA$62)+COUNTIF(BA$5:BA30,BA30)-1, ""), "")</f>
        <v/>
      </c>
      <c r="BC30" s="117" t="str">
        <f t="shared" si="31"/>
        <v/>
      </c>
      <c r="BD30" s="77">
        <v>108</v>
      </c>
      <c r="BE30" s="114">
        <f t="shared" si="150"/>
        <v>1.5349194167306216E-3</v>
      </c>
      <c r="BF30" s="115" t="str">
        <f t="shared" si="32"/>
        <v/>
      </c>
      <c r="BG30" s="115">
        <f t="shared" si="33"/>
        <v>108</v>
      </c>
      <c r="BH30" s="115" t="str">
        <f>IF(BG30&lt;&gt;"", IF(RANK(BG30, BG$5:BG$62)+COUNTIF(BG$5:BG30,BG30)-1&lt;=(BH$65-BF$63),RANK(BG30, BG$5:BG$62)+COUNTIF(BG$5:BG30,BG30)-1, ""), "")</f>
        <v/>
      </c>
      <c r="BI30" s="117" t="str">
        <f t="shared" si="34"/>
        <v/>
      </c>
      <c r="BJ30" s="77">
        <v>198</v>
      </c>
      <c r="BK30" s="114">
        <f t="shared" si="151"/>
        <v>2.7762198541783512E-3</v>
      </c>
      <c r="BL30" s="115" t="str">
        <f t="shared" si="35"/>
        <v/>
      </c>
      <c r="BM30" s="115">
        <f t="shared" si="36"/>
        <v>198</v>
      </c>
      <c r="BN30" s="115" t="str">
        <f>IF(BM30&lt;&gt;"", IF(RANK(BM30, BM$5:BM$62)+COUNTIF(BM$5:BM30,BM30)-1&lt;=(BN$65-BL$63),RANK(BM30, BM$5:BM$62)+COUNTIF(BM$5:BM30,BM30)-1, ""), "")</f>
        <v/>
      </c>
      <c r="BO30" s="117" t="str">
        <f t="shared" si="37"/>
        <v/>
      </c>
      <c r="BP30" s="77">
        <v>111</v>
      </c>
      <c r="BQ30" s="114">
        <f t="shared" si="152"/>
        <v>1.5461548104915659E-3</v>
      </c>
      <c r="BR30" s="115" t="str">
        <f t="shared" si="38"/>
        <v/>
      </c>
      <c r="BS30" s="115">
        <f t="shared" si="39"/>
        <v>111</v>
      </c>
      <c r="BT30" s="115" t="str">
        <f>IF(BS30&lt;&gt;"", IF(RANK(BS30, BS$5:BS$62)+COUNTIF(BS$5:BS30,BS30)-1&lt;=(BT$65-BR$63),RANK(BS30, BS$5:BS$62)+COUNTIF(BS$5:BS30,BS30)-1, ""), "")</f>
        <v/>
      </c>
      <c r="BU30" s="117" t="str">
        <f t="shared" si="40"/>
        <v/>
      </c>
      <c r="BV30" s="77">
        <v>84</v>
      </c>
      <c r="BW30" s="114">
        <f t="shared" si="153"/>
        <v>1.215893464572628E-3</v>
      </c>
      <c r="BX30" s="115" t="str">
        <f t="shared" si="41"/>
        <v/>
      </c>
      <c r="BY30" s="115">
        <f t="shared" si="42"/>
        <v>84</v>
      </c>
      <c r="BZ30" s="115" t="str">
        <f>IF(BY30&lt;&gt;"", IF(RANK(BY30, BY$5:BY$62)+COUNTIF(BY$5:BY30,BY30)-1&lt;=(BZ$65-BX$63),RANK(BY30, BY$5:BY$62)+COUNTIF(BY$5:BY30,BY30)-1, ""), "")</f>
        <v/>
      </c>
      <c r="CA30" s="117" t="str">
        <f t="shared" si="43"/>
        <v/>
      </c>
      <c r="CB30" s="77">
        <v>104</v>
      </c>
      <c r="CC30" s="114">
        <f t="shared" si="154"/>
        <v>1.4367419114193352E-3</v>
      </c>
      <c r="CD30" s="115" t="str">
        <f t="shared" si="44"/>
        <v/>
      </c>
      <c r="CE30" s="115">
        <f t="shared" si="45"/>
        <v>104</v>
      </c>
      <c r="CF30" s="115" t="str">
        <f>IF(CE30&lt;&gt;"", IF(RANK(CE30, CE$5:CE$62)+COUNTIF(CE$5:CE30,CE30)-1&lt;=(CF$65-CD$63),RANK(CE30, CE$5:CE$62)+COUNTIF(CE$5:CE30,CE30)-1, ""), "")</f>
        <v/>
      </c>
      <c r="CG30" s="117" t="str">
        <f t="shared" si="46"/>
        <v/>
      </c>
      <c r="CH30" s="77">
        <v>169</v>
      </c>
      <c r="CI30" s="114">
        <f t="shared" si="155"/>
        <v>2.5299401197604789E-3</v>
      </c>
      <c r="CJ30" s="115" t="str">
        <f t="shared" si="47"/>
        <v/>
      </c>
      <c r="CK30" s="115">
        <f t="shared" si="48"/>
        <v>169</v>
      </c>
      <c r="CL30" s="115" t="str">
        <f>IF(CK30&lt;&gt;"", IF(RANK(CK30, CK$5:CK$62)+COUNTIF(CK$5:CK30,CK30)-1&lt;=(CL$65-CJ$63),RANK(CK30, CK$5:CK$62)+COUNTIF(CK$5:CK30,CK30)-1, ""), "")</f>
        <v/>
      </c>
      <c r="CM30" s="117" t="str">
        <f t="shared" si="49"/>
        <v/>
      </c>
      <c r="CN30" s="77"/>
      <c r="CO30" s="114">
        <f t="shared" si="156"/>
        <v>0</v>
      </c>
      <c r="CP30" s="115" t="str">
        <f t="shared" si="50"/>
        <v/>
      </c>
      <c r="CQ30" s="115" t="str">
        <f t="shared" si="51"/>
        <v/>
      </c>
      <c r="CR30" s="115" t="str">
        <f>IF(CQ30&lt;&gt;"", IF(RANK(CQ30, CQ$5:CQ$62)+COUNTIF(CQ$5:CQ30,CQ30)-1&lt;=(CR$65-CP$63),RANK(CQ30, CQ$5:CQ$62)+COUNTIF(CQ$5:CQ30,CQ30)-1, ""), "")</f>
        <v/>
      </c>
      <c r="CS30" s="117" t="str">
        <f t="shared" si="52"/>
        <v/>
      </c>
      <c r="CT30" s="77"/>
      <c r="CU30" s="114">
        <f t="shared" si="157"/>
        <v>0</v>
      </c>
      <c r="CV30" s="115" t="str">
        <f t="shared" si="53"/>
        <v/>
      </c>
      <c r="CW30" s="115" t="str">
        <f t="shared" si="54"/>
        <v/>
      </c>
      <c r="CX30" s="115" t="str">
        <f>IF(CW30&lt;&gt;"", IF(RANK(CW30, CW$5:CW$62)+COUNTIF(CW$5:CW30,CW30)-1&lt;=(CX$65-CV$63),RANK(CW30, CW$5:CW$62)+COUNTIF(CW$5:CW30,CW30)-1, ""), "")</f>
        <v/>
      </c>
      <c r="CY30" s="117" t="str">
        <f t="shared" si="55"/>
        <v/>
      </c>
      <c r="CZ30" s="77"/>
      <c r="DA30" s="114">
        <f t="shared" si="158"/>
        <v>0</v>
      </c>
      <c r="DB30" s="115" t="str">
        <f t="shared" si="56"/>
        <v/>
      </c>
      <c r="DC30" s="115" t="str">
        <f t="shared" si="57"/>
        <v/>
      </c>
      <c r="DD30" s="115" t="str">
        <f>IF(DC30&lt;&gt;"", IF(RANK(DC30, DC$5:DC$62)+COUNTIF(DC$5:DC30,DC30)-1&lt;=(DD$65-DB$63),RANK(DC30, DC$5:DC$62)+COUNTIF(DC$5:DC30,DC30)-1, ""), "")</f>
        <v/>
      </c>
      <c r="DE30" s="117" t="str">
        <f t="shared" si="58"/>
        <v/>
      </c>
      <c r="DF30" s="77"/>
      <c r="DG30" s="114">
        <f t="shared" si="159"/>
        <v>0</v>
      </c>
      <c r="DH30" s="115" t="str">
        <f t="shared" si="59"/>
        <v/>
      </c>
      <c r="DI30" s="115" t="str">
        <f t="shared" si="60"/>
        <v/>
      </c>
      <c r="DJ30" s="115" t="str">
        <f>IF(DI30&lt;&gt;"", IF(RANK(DI30, DI$5:DI$62)+COUNTIF(DI$5:DI30,DI30)-1&lt;=(DJ$65-DH$63),RANK(DI30, DI$5:DI$62)+COUNTIF(DI$5:DI30,DI30)-1, ""), "")</f>
        <v/>
      </c>
      <c r="DK30" s="117" t="str">
        <f t="shared" si="61"/>
        <v/>
      </c>
      <c r="DL30" s="77"/>
      <c r="DM30" s="114">
        <f t="shared" si="160"/>
        <v>0</v>
      </c>
      <c r="DN30" s="115" t="str">
        <f t="shared" si="62"/>
        <v/>
      </c>
      <c r="DO30" s="115" t="str">
        <f t="shared" si="63"/>
        <v/>
      </c>
      <c r="DP30" s="115" t="str">
        <f>IF(DO30&lt;&gt;"", IF(RANK(DO30, DO$5:DO$62)+COUNTIF(DO$5:DO30,DO30)-1&lt;=(DP$65-DN$63),RANK(DO30, DO$5:DO$62)+COUNTIF(DO$5:DO30,DO30)-1, ""), "")</f>
        <v/>
      </c>
      <c r="DQ30" s="117" t="str">
        <f t="shared" si="64"/>
        <v/>
      </c>
      <c r="DR30" s="77"/>
      <c r="DS30" s="114">
        <f t="shared" si="161"/>
        <v>0</v>
      </c>
      <c r="DT30" s="115" t="str">
        <f t="shared" si="65"/>
        <v/>
      </c>
      <c r="DU30" s="115" t="str">
        <f t="shared" si="66"/>
        <v/>
      </c>
      <c r="DV30" s="115" t="str">
        <f>IF(DU30&lt;&gt;"", IF(RANK(DU30, DU$5:DU$62)+COUNTIF(DU$5:DU30,DU30)-1&lt;=(DV$65-DT$63),RANK(DU30, DU$5:DU$62)+COUNTIF(DU$5:DU30,DU30)-1, ""), "")</f>
        <v/>
      </c>
      <c r="DW30" s="117" t="str">
        <f t="shared" si="67"/>
        <v/>
      </c>
      <c r="DX30" s="77"/>
      <c r="DY30" s="114">
        <f t="shared" si="162"/>
        <v>0</v>
      </c>
      <c r="DZ30" s="115" t="str">
        <f t="shared" si="68"/>
        <v/>
      </c>
      <c r="EA30" s="115" t="str">
        <f t="shared" si="69"/>
        <v/>
      </c>
      <c r="EB30" s="115" t="str">
        <f>IF(EA30&lt;&gt;"", IF(RANK(EA30, EA$5:EA$62)+COUNTIF(EA$5:EA30,EA30)-1&lt;=(EB$65-DZ$63),RANK(EA30, EA$5:EA$62)+COUNTIF(EA$5:EA30,EA30)-1, ""), "")</f>
        <v/>
      </c>
      <c r="EC30" s="117" t="str">
        <f t="shared" si="70"/>
        <v/>
      </c>
      <c r="ED30" s="77"/>
      <c r="EE30" s="114">
        <f t="shared" si="163"/>
        <v>0</v>
      </c>
      <c r="EF30" s="115" t="str">
        <f t="shared" si="71"/>
        <v/>
      </c>
      <c r="EG30" s="116" t="str">
        <f t="shared" si="72"/>
        <v/>
      </c>
      <c r="EH30" s="115" t="str">
        <f>IF(EG30&lt;&gt;"", IF(RANK(EG30, EG$5:EG$62)+COUNTIF(EG$5:EG30,EG30)-1&lt;=(EH$65-EF$63),RANK(EG30, EG$5:EG$62)+COUNTIF(EG$5:EG30,EG30)-1, ""), "")</f>
        <v/>
      </c>
      <c r="EI30" s="117" t="str">
        <f t="shared" si="73"/>
        <v/>
      </c>
      <c r="EJ30" s="77"/>
      <c r="EK30" s="114">
        <f t="shared" si="164"/>
        <v>0</v>
      </c>
      <c r="EL30" s="115" t="str">
        <f t="shared" si="74"/>
        <v/>
      </c>
      <c r="EM30" s="115" t="str">
        <f t="shared" si="75"/>
        <v/>
      </c>
      <c r="EN30" s="115" t="str">
        <f>IF(EM30&lt;&gt;"", IF(RANK(EM30, EM$5:EM$62)+COUNTIF(EM$5:EM30,EM30)-1&lt;=(EN$65-EL$63),RANK(EM30, EM$5:EM$62)+COUNTIF(EM$5:EM30,EM30)-1, ""), "")</f>
        <v/>
      </c>
      <c r="EO30" s="117" t="str">
        <f t="shared" si="76"/>
        <v/>
      </c>
      <c r="EP30" s="77"/>
      <c r="EQ30" s="114">
        <f t="shared" si="165"/>
        <v>0</v>
      </c>
      <c r="ER30" s="115" t="str">
        <f t="shared" si="77"/>
        <v/>
      </c>
      <c r="ES30" s="115" t="str">
        <f t="shared" si="78"/>
        <v/>
      </c>
      <c r="ET30" s="115" t="str">
        <f>IF(ES30&lt;&gt;"", IF(RANK(ES30, ES$5:ES$62)+COUNTIF(ES$5:ES30,ES30)-1&lt;=(ET$65-ER$63),RANK(ES30, ES$5:ES$62)+COUNTIF(ES$5:ES30,ES30)-1, ""), "")</f>
        <v/>
      </c>
      <c r="EU30" s="117" t="str">
        <f t="shared" si="79"/>
        <v/>
      </c>
      <c r="EV30" s="77"/>
      <c r="EW30" s="114">
        <f t="shared" si="166"/>
        <v>0</v>
      </c>
      <c r="EX30" s="115" t="str">
        <f t="shared" si="80"/>
        <v/>
      </c>
      <c r="EY30" s="115" t="str">
        <f t="shared" si="81"/>
        <v/>
      </c>
      <c r="EZ30" s="115" t="str">
        <f>IF(EY30&lt;&gt;"", IF(RANK(EY30, EY$5:EY$62)+COUNTIF(EY$5:EY30,EY30)-1&lt;=(EZ$65-EX$63),RANK(EY30, EY$5:EY$62)+COUNTIF(EY$5:EY30,EY30)-1, ""), "")</f>
        <v/>
      </c>
      <c r="FA30" s="117" t="str">
        <f t="shared" si="82"/>
        <v/>
      </c>
      <c r="FB30" s="77"/>
      <c r="FC30" s="114">
        <f t="shared" si="167"/>
        <v>0</v>
      </c>
      <c r="FD30" s="115" t="str">
        <f t="shared" si="83"/>
        <v/>
      </c>
      <c r="FE30" s="115" t="str">
        <f t="shared" si="84"/>
        <v/>
      </c>
      <c r="FF30" s="115" t="str">
        <f>IF(FE30&lt;&gt;"", IF(RANK(FE30, FE$5:FE$62)+COUNTIF(FE$5:FE30,FE30)-1&lt;=(FF$65-FD$63),RANK(FE30, FE$5:FE$62)+COUNTIF(FE$5:FE30,FE30)-1, ""), "")</f>
        <v/>
      </c>
      <c r="FG30" s="117" t="str">
        <f t="shared" si="85"/>
        <v/>
      </c>
      <c r="FH30" s="77"/>
      <c r="FI30" s="114">
        <f t="shared" si="168"/>
        <v>0</v>
      </c>
      <c r="FJ30" s="115" t="str">
        <f t="shared" si="86"/>
        <v/>
      </c>
      <c r="FK30" s="115" t="str">
        <f t="shared" si="87"/>
        <v/>
      </c>
      <c r="FL30" s="115" t="str">
        <f>IF(FK30&lt;&gt;"", IF(RANK(FK30, FK$5:FK$62)+COUNTIF(FK$5:FK30,FK30)-1&lt;=(FL$65-FJ$63),RANK(FK30, FK$5:FK$62)+COUNTIF(FK$5:FK30,FK30)-1, ""), "")</f>
        <v/>
      </c>
      <c r="FM30" s="117" t="str">
        <f t="shared" si="88"/>
        <v/>
      </c>
      <c r="FN30" s="77"/>
      <c r="FO30" s="114">
        <f t="shared" si="169"/>
        <v>0</v>
      </c>
      <c r="FP30" s="115" t="str">
        <f t="shared" si="89"/>
        <v/>
      </c>
      <c r="FQ30" s="115" t="str">
        <f t="shared" si="90"/>
        <v/>
      </c>
      <c r="FR30" s="115" t="str">
        <f>IF(FQ30&lt;&gt;"", IF(RANK(FQ30, FQ$5:FQ$62)+COUNTIF(FQ$5:FQ30,FQ30)-1&lt;=(FR$65-FP$63),RANK(FQ30, FQ$5:FQ$62)+COUNTIF(FQ$5:FQ30,FQ30)-1, ""), "")</f>
        <v/>
      </c>
      <c r="FS30" s="117" t="str">
        <f t="shared" si="91"/>
        <v/>
      </c>
      <c r="FT30" s="77"/>
      <c r="FU30" s="114">
        <f t="shared" si="170"/>
        <v>0</v>
      </c>
      <c r="FV30" s="115" t="str">
        <f t="shared" si="92"/>
        <v/>
      </c>
      <c r="FW30" s="115" t="str">
        <f t="shared" si="93"/>
        <v/>
      </c>
      <c r="FX30" s="115" t="str">
        <f>IF(FW30&lt;&gt;"", IF(RANK(FW30, FW$5:FW$62)+COUNTIF(FW$5:FW30,FW30)-1&lt;=(FX$65-FV$63),RANK(FW30, FW$5:FW$62)+COUNTIF(FW$5:FW30,FW30)-1, ""), "")</f>
        <v/>
      </c>
      <c r="FY30" s="117" t="str">
        <f t="shared" si="94"/>
        <v/>
      </c>
      <c r="FZ30" s="77"/>
      <c r="GA30" s="114">
        <f t="shared" si="171"/>
        <v>0</v>
      </c>
      <c r="GB30" s="115" t="str">
        <f t="shared" si="95"/>
        <v/>
      </c>
      <c r="GC30" s="115" t="str">
        <f t="shared" si="96"/>
        <v/>
      </c>
      <c r="GD30" s="115" t="str">
        <f>IF(GC30&lt;&gt;"", IF(RANK(GC30, GC$5:GC$62)+COUNTIF(GC$5:GC30,GC30)-1&lt;=(GD$65-GB$63),RANK(GC30, GC$5:GC$62)+COUNTIF(GC$5:GC30,GC30)-1, ""), "")</f>
        <v/>
      </c>
      <c r="GE30" s="117" t="str">
        <f t="shared" si="97"/>
        <v/>
      </c>
      <c r="GF30" s="77"/>
      <c r="GG30" s="114">
        <f t="shared" si="172"/>
        <v>0</v>
      </c>
      <c r="GH30" s="115" t="str">
        <f t="shared" si="98"/>
        <v/>
      </c>
      <c r="GI30" s="115" t="str">
        <f t="shared" si="99"/>
        <v/>
      </c>
      <c r="GJ30" s="115" t="str">
        <f>IF(GI30&lt;&gt;"", IF(RANK(GI30, GI$5:GI$62)+COUNTIF(GI$5:GI30,GI30)-1&lt;=(GJ$65-GH$63),RANK(GI30, GI$5:GI$62)+COUNTIF(GI$5:GI30,GI30)-1, ""), "")</f>
        <v/>
      </c>
      <c r="GK30" s="117" t="str">
        <f t="shared" si="100"/>
        <v/>
      </c>
      <c r="GL30" s="77"/>
      <c r="GM30" s="114">
        <f t="shared" si="173"/>
        <v>0</v>
      </c>
      <c r="GN30" s="115" t="str">
        <f t="shared" si="101"/>
        <v/>
      </c>
      <c r="GO30" s="115" t="str">
        <f t="shared" si="102"/>
        <v/>
      </c>
      <c r="GP30" s="115" t="str">
        <f>IF(GO30&lt;&gt;"", IF(RANK(GO30, GO$5:GO$62)+COUNTIF(GO$5:GO30,GO30)-1&lt;=(GP$65-GN$63),RANK(GO30, GO$5:GO$62)+COUNTIF(GO$5:GO30,GO30)-1, ""), "")</f>
        <v/>
      </c>
      <c r="GQ30" s="117" t="str">
        <f t="shared" si="103"/>
        <v/>
      </c>
      <c r="GR30" s="77"/>
      <c r="GS30" s="114">
        <f t="shared" si="174"/>
        <v>0</v>
      </c>
      <c r="GT30" s="115" t="str">
        <f t="shared" si="104"/>
        <v/>
      </c>
      <c r="GU30" s="115" t="str">
        <f t="shared" si="105"/>
        <v/>
      </c>
      <c r="GV30" s="115" t="str">
        <f>IF(GU30&lt;&gt;"", IF(RANK(GU30, GU$5:GU$62)+COUNTIF(GU$5:GU30,GU30)-1&lt;=(GV$65-GT$63),RANK(GU30, GU$5:GU$62)+COUNTIF(GU$5:GU30,GU30)-1, ""), "")</f>
        <v/>
      </c>
      <c r="GW30" s="117" t="str">
        <f t="shared" si="106"/>
        <v/>
      </c>
      <c r="GX30" s="77"/>
      <c r="GY30" s="114">
        <f t="shared" si="175"/>
        <v>0</v>
      </c>
      <c r="GZ30" s="115" t="str">
        <f t="shared" si="107"/>
        <v/>
      </c>
      <c r="HA30" s="115" t="str">
        <f t="shared" si="108"/>
        <v/>
      </c>
      <c r="HB30" s="115" t="str">
        <f>IF(HA30&lt;&gt;"", IF(RANK(HA30, HA$5:HA$62)+COUNTIF(HA$5:HA30,HA30)-1&lt;=(HB$65-GZ$63),RANK(HA30, HA$5:HA$62)+COUNTIF(HA$5:HA30,HA30)-1, ""), "")</f>
        <v/>
      </c>
      <c r="HC30" s="117" t="str">
        <f t="shared" si="109"/>
        <v/>
      </c>
      <c r="HD30" s="77"/>
      <c r="HE30" s="114">
        <f t="shared" si="176"/>
        <v>0</v>
      </c>
      <c r="HF30" s="115" t="str">
        <f t="shared" si="110"/>
        <v/>
      </c>
      <c r="HG30" s="115" t="str">
        <f t="shared" si="111"/>
        <v/>
      </c>
      <c r="HH30" s="115" t="str">
        <f>IF(HG30&lt;&gt;"", IF(RANK(HG30, HG$5:HG$62)+COUNTIF(HG$5:HG30,HG30)-1&lt;=(HH$65-HF$63),RANK(HG30, HG$5:HG$62)+COUNTIF(HG$5:HG30,HG30)-1, ""), "")</f>
        <v/>
      </c>
      <c r="HI30" s="117" t="str">
        <f t="shared" si="112"/>
        <v/>
      </c>
      <c r="HJ30" s="77"/>
      <c r="HK30" s="114">
        <f t="shared" si="177"/>
        <v>0</v>
      </c>
      <c r="HL30" s="115" t="str">
        <f t="shared" si="113"/>
        <v/>
      </c>
      <c r="HM30" s="115" t="str">
        <f t="shared" si="114"/>
        <v/>
      </c>
      <c r="HN30" s="115" t="str">
        <f>IF(HM30&lt;&gt;"", IF(RANK(HM30, HM$5:HM$62)+COUNTIF(HM$5:HM30,HM30)-1&lt;=(HN$65-HL$63),RANK(HM30, HM$5:HM$62)+COUNTIF(HM$5:HM30,HM30)-1, ""), "")</f>
        <v/>
      </c>
      <c r="HO30" s="117" t="str">
        <f t="shared" si="115"/>
        <v/>
      </c>
      <c r="HP30" s="77"/>
      <c r="HQ30" s="114">
        <f t="shared" si="178"/>
        <v>0</v>
      </c>
      <c r="HR30" s="115" t="str">
        <f t="shared" si="116"/>
        <v/>
      </c>
      <c r="HS30" s="115" t="str">
        <f t="shared" si="117"/>
        <v/>
      </c>
      <c r="HT30" s="115" t="str">
        <f>IF(HS30&lt;&gt;"", IF(RANK(HS30, HS$5:HS$62)+COUNTIF(HS$5:HS30,HS30)-1&lt;=(HT$65-HR$63),RANK(HS30, HS$5:HS$62)+COUNTIF(HS$5:HS30,HS30)-1, ""), "")</f>
        <v/>
      </c>
      <c r="HU30" s="117" t="str">
        <f t="shared" si="118"/>
        <v/>
      </c>
      <c r="HV30" s="77"/>
      <c r="HW30" s="114">
        <f t="shared" si="179"/>
        <v>0</v>
      </c>
      <c r="HX30" s="115" t="str">
        <f t="shared" si="119"/>
        <v/>
      </c>
      <c r="HY30" s="115" t="str">
        <f t="shared" si="120"/>
        <v/>
      </c>
      <c r="HZ30" s="115" t="str">
        <f>IF(HY30&lt;&gt;"", IF(RANK(HY30, HY$5:HY$62)+COUNTIF(HY$5:HY30,HY30)-1&lt;=(HZ$65-HX$63),RANK(HY30, HY$5:HY$62)+COUNTIF(HY$5:HY30,HY30)-1, ""), "")</f>
        <v/>
      </c>
      <c r="IA30" s="117" t="str">
        <f t="shared" si="121"/>
        <v/>
      </c>
      <c r="IB30" s="77"/>
      <c r="IC30" s="114">
        <f t="shared" si="180"/>
        <v>0</v>
      </c>
      <c r="ID30" s="115" t="str">
        <f t="shared" si="122"/>
        <v/>
      </c>
      <c r="IE30" s="115" t="str">
        <f t="shared" si="123"/>
        <v/>
      </c>
      <c r="IF30" s="115" t="str">
        <f>IF(IE30&lt;&gt;"", IF(RANK(IE30, IE$5:IE$62)+COUNTIF(IE$5:IE30,IE30)-1&lt;=(IF$65-ID$63),RANK(IE30, IE$5:IE$62)+COUNTIF(IE$5:IE30,IE30)-1, ""), "")</f>
        <v/>
      </c>
      <c r="IG30" s="117" t="str">
        <f t="shared" si="124"/>
        <v/>
      </c>
      <c r="IH30" s="77"/>
      <c r="II30" s="114">
        <f t="shared" si="181"/>
        <v>0</v>
      </c>
      <c r="IJ30" s="115" t="str">
        <f t="shared" si="125"/>
        <v/>
      </c>
      <c r="IK30" s="115" t="str">
        <f t="shared" si="126"/>
        <v/>
      </c>
      <c r="IL30" s="115" t="str">
        <f>IF(IK30&lt;&gt;"", IF(RANK(IK30, IK$5:IK$62)+COUNTIF(IK$5:IK30,IK30)-1&lt;=(IL$65-IJ$63),RANK(IK30, IK$5:IK$62)+COUNTIF(IK$5:IK30,IK30)-1, ""), "")</f>
        <v/>
      </c>
      <c r="IM30" s="117" t="str">
        <f t="shared" si="127"/>
        <v/>
      </c>
      <c r="IN30" s="104" t="str">
        <f t="shared" si="128"/>
        <v/>
      </c>
      <c r="IO30" s="41">
        <f t="shared" si="129"/>
        <v>1125</v>
      </c>
      <c r="IP30" s="42">
        <v>7424</v>
      </c>
      <c r="IQ30" s="43">
        <f t="shared" si="130"/>
        <v>8549</v>
      </c>
      <c r="IR30" s="43"/>
      <c r="IS30" s="98" t="str">
        <f t="shared" si="131"/>
        <v/>
      </c>
      <c r="IT30" s="77" t="str">
        <f t="shared" si="0"/>
        <v/>
      </c>
      <c r="IU30" s="77" t="str">
        <f t="shared" si="132"/>
        <v/>
      </c>
      <c r="IV30" s="77"/>
      <c r="IW30" s="99" t="str">
        <f t="shared" si="133"/>
        <v/>
      </c>
      <c r="IX30" s="77" t="str">
        <f t="shared" si="134"/>
        <v/>
      </c>
      <c r="IY30" s="98" t="str">
        <f t="shared" si="135"/>
        <v/>
      </c>
      <c r="IZ30" s="98" t="str">
        <f>IF(IY30&lt;&gt;"", IF(RANK(IY30, $IY$5:$IY$62)+COUNTIF(IY$5:IY30,IY30)-1&lt;=(400-$IU$63-$IX$63), RANK(IY30, $IY$5:$IY$62)+COUNTIF(IY$5:IY30,IY30)-1, ""), "")</f>
        <v/>
      </c>
      <c r="JA30" s="82" t="str">
        <f t="shared" si="136"/>
        <v/>
      </c>
      <c r="JB30" s="90" t="str">
        <f t="shared" si="137"/>
        <v/>
      </c>
      <c r="JD30" s="106">
        <f t="shared" si="1"/>
        <v>2.6783021124782873E-4</v>
      </c>
      <c r="JE30" s="56">
        <f t="shared" si="2"/>
        <v>0</v>
      </c>
      <c r="JF30" s="64">
        <f t="shared" si="138"/>
        <v>-2.6783021124782873E-4</v>
      </c>
      <c r="JH30" s="108" t="str">
        <f t="shared" si="3"/>
        <v/>
      </c>
      <c r="JI30" s="56" t="str">
        <f t="shared" si="139"/>
        <v/>
      </c>
      <c r="JJ30" s="56" t="str">
        <f t="shared" si="4"/>
        <v/>
      </c>
      <c r="JK30" s="107" t="str">
        <f t="shared" si="140"/>
        <v/>
      </c>
    </row>
    <row r="31" spans="1:271" ht="15" customHeight="1" x14ac:dyDescent="0.2">
      <c r="A31" s="130" t="s">
        <v>223</v>
      </c>
      <c r="B31" s="118">
        <v>124796</v>
      </c>
      <c r="C31" s="119">
        <f t="shared" si="141"/>
        <v>1.8062816616008106</v>
      </c>
      <c r="D31" s="120">
        <f t="shared" si="5"/>
        <v>1</v>
      </c>
      <c r="E31" s="120">
        <f t="shared" si="6"/>
        <v>55706</v>
      </c>
      <c r="F31" s="120">
        <f>IF(E31&lt;&gt;"", IF(RANK(E31, E$5:E$62)+COUNTIF(E$5:E31,E31)-1&lt;=(F$65-D$63),RANK(E31, E$5:E$62)+COUNTIF(E$5:E31,E31)-1, ""), "")</f>
        <v>2</v>
      </c>
      <c r="G31" s="121">
        <f t="shared" si="7"/>
        <v>2</v>
      </c>
      <c r="H31" s="118">
        <v>47961</v>
      </c>
      <c r="I31" s="119">
        <f t="shared" si="142"/>
        <v>0.78294725500759099</v>
      </c>
      <c r="J31" s="120" t="str">
        <f t="shared" si="8"/>
        <v/>
      </c>
      <c r="K31" s="120">
        <f t="shared" si="9"/>
        <v>47961</v>
      </c>
      <c r="L31" s="120">
        <f>IF(K31&lt;&gt;"", IF(RANK(K31, K$5:K$62)+COUNTIF(K$5:K31,K31)-1&lt;=(L$65-J$63),RANK(K31, K$5:K$62)+COUNTIF(K$5:K31,K31)-1, ""), "")</f>
        <v>2</v>
      </c>
      <c r="M31" s="121">
        <f t="shared" si="10"/>
        <v>1</v>
      </c>
      <c r="N31" s="118">
        <v>70962</v>
      </c>
      <c r="O31" s="119">
        <f t="shared" si="143"/>
        <v>1.2165609463397908</v>
      </c>
      <c r="P31" s="120">
        <f t="shared" si="11"/>
        <v>1</v>
      </c>
      <c r="Q31" s="120">
        <f t="shared" si="12"/>
        <v>12632</v>
      </c>
      <c r="R31" s="120" t="str">
        <f>IF(Q31&lt;&gt;"", IF(RANK(Q31, Q$5:Q$62)+COUNTIF(Q$5:Q31,Q31)-1&lt;=(R$65-P$63),RANK(Q31, Q$5:Q$62)+COUNTIF(Q$5:Q31,Q31)-1, ""), "")</f>
        <v/>
      </c>
      <c r="S31" s="121">
        <f t="shared" si="13"/>
        <v>1</v>
      </c>
      <c r="T31" s="118">
        <v>12014</v>
      </c>
      <c r="U31" s="119">
        <f t="shared" si="144"/>
        <v>0.21031440375323857</v>
      </c>
      <c r="V31" s="120" t="str">
        <f t="shared" si="14"/>
        <v/>
      </c>
      <c r="W31" s="120">
        <f t="shared" si="15"/>
        <v>12014</v>
      </c>
      <c r="X31" s="120" t="str">
        <f>IF(W31&lt;&gt;"", IF(RANK(W31, W$5:W$62)+COUNTIF(W$5:W31,W31)-1&lt;=(X$65-V$63),RANK(W31, W$5:W$62)+COUNTIF(W$5:W31,W31)-1, ""), "")</f>
        <v/>
      </c>
      <c r="Y31" s="121" t="str">
        <f t="shared" si="16"/>
        <v/>
      </c>
      <c r="Z31" s="118">
        <v>11186</v>
      </c>
      <c r="AA31" s="119">
        <f t="shared" si="145"/>
        <v>0.20198627663416396</v>
      </c>
      <c r="AB31" s="120" t="str">
        <f t="shared" si="17"/>
        <v/>
      </c>
      <c r="AC31" s="120">
        <f t="shared" si="18"/>
        <v>11186</v>
      </c>
      <c r="AD31" s="120" t="str">
        <f>IF(AC31&lt;&gt;"", IF(RANK(AC31, AC$5:AC$62)+COUNTIF(AC$5:AC31,AC31)-1&lt;=(AD$65-AB$63),RANK(AC31, AC$5:AC$62)+COUNTIF(AC$5:AC31,AC31)-1, ""), "")</f>
        <v/>
      </c>
      <c r="AE31" s="121" t="str">
        <f t="shared" si="19"/>
        <v/>
      </c>
      <c r="AF31" s="118">
        <v>95335</v>
      </c>
      <c r="AG31" s="119">
        <f t="shared" si="146"/>
        <v>1.2882759925407421</v>
      </c>
      <c r="AH31" s="120">
        <f t="shared" si="20"/>
        <v>1</v>
      </c>
      <c r="AI31" s="120">
        <f t="shared" si="21"/>
        <v>21333</v>
      </c>
      <c r="AJ31" s="120" t="str">
        <f>IF(AI31&lt;&gt;"", IF(RANK(AI31, AI$5:AI$62)+COUNTIF(AI$5:AI31,AI31)-1&lt;=(AJ$65-AH$63),RANK(AI31, AI$5:AI$62)+COUNTIF(AI$5:AI31,AI31)-1, ""), "")</f>
        <v/>
      </c>
      <c r="AK31" s="121">
        <f t="shared" si="22"/>
        <v>1</v>
      </c>
      <c r="AL31" s="118">
        <v>82280</v>
      </c>
      <c r="AM31" s="119">
        <f t="shared" si="147"/>
        <v>1.2948100588550027</v>
      </c>
      <c r="AN31" s="120">
        <f t="shared" si="23"/>
        <v>1</v>
      </c>
      <c r="AO31" s="120">
        <f t="shared" si="24"/>
        <v>18734</v>
      </c>
      <c r="AP31" s="120" t="str">
        <f>IF(AO31&lt;&gt;"", IF(RANK(AO31, AO$5:AO$62)+COUNTIF(AO$5:AO31,AO31)-1&lt;=(AP$65-AN$63),RANK(AO31, AO$5:AO$62)+COUNTIF(AO$5:AO31,AO31)-1, ""), "")</f>
        <v/>
      </c>
      <c r="AQ31" s="121">
        <f t="shared" si="25"/>
        <v>1</v>
      </c>
      <c r="AR31" s="118">
        <v>155790</v>
      </c>
      <c r="AS31" s="119">
        <f t="shared" si="148"/>
        <v>2.0070599451179447</v>
      </c>
      <c r="AT31" s="120">
        <f t="shared" si="26"/>
        <v>2</v>
      </c>
      <c r="AU31" s="120">
        <f t="shared" si="27"/>
        <v>548</v>
      </c>
      <c r="AV31" s="120" t="str">
        <f>IF(AU31&lt;&gt;"", IF(RANK(AU31, AU$5:AU$62)+COUNTIF(AU$5:AU31,AU31)-1&lt;=(AV$65-AT$63),RANK(AU31, AU$5:AU$62)+COUNTIF(AU$5:AU31,AU31)-1, ""), "")</f>
        <v/>
      </c>
      <c r="AW31" s="121">
        <f t="shared" si="28"/>
        <v>2</v>
      </c>
      <c r="AX31" s="118">
        <v>101916</v>
      </c>
      <c r="AY31" s="119">
        <f t="shared" si="149"/>
        <v>1.4000989119683482</v>
      </c>
      <c r="AZ31" s="120">
        <f t="shared" si="29"/>
        <v>1</v>
      </c>
      <c r="BA31" s="120">
        <f t="shared" si="30"/>
        <v>29124</v>
      </c>
      <c r="BB31" s="120" t="str">
        <f>IF(BA31&lt;&gt;"", IF(RANK(BA31, BA$5:BA$62)+COUNTIF(BA$5:BA31,BA31)-1&lt;=(BB$65-AZ$63),RANK(BA31, BA$5:BA$62)+COUNTIF(BA$5:BA31,BA31)-1, ""), "")</f>
        <v/>
      </c>
      <c r="BC31" s="121">
        <f t="shared" si="31"/>
        <v>1</v>
      </c>
      <c r="BD31" s="118">
        <v>165854</v>
      </c>
      <c r="BE31" s="119">
        <f t="shared" si="150"/>
        <v>2.3571530087263013</v>
      </c>
      <c r="BF31" s="120">
        <f t="shared" si="32"/>
        <v>2</v>
      </c>
      <c r="BG31" s="120">
        <f t="shared" si="33"/>
        <v>25130</v>
      </c>
      <c r="BH31" s="120" t="str">
        <f>IF(BG31&lt;&gt;"", IF(RANK(BG31, BG$5:BG$62)+COUNTIF(BG$5:BG31,BG31)-1&lt;=(BH$65-BF$63),RANK(BG31, BG$5:BG$62)+COUNTIF(BG$5:BG31,BG31)-1, ""), "")</f>
        <v/>
      </c>
      <c r="BI31" s="121">
        <f t="shared" si="34"/>
        <v>2</v>
      </c>
      <c r="BJ31" s="118">
        <v>62159</v>
      </c>
      <c r="BK31" s="119">
        <f t="shared" si="151"/>
        <v>0.87155075715086927</v>
      </c>
      <c r="BL31" s="120" t="str">
        <f t="shared" si="35"/>
        <v/>
      </c>
      <c r="BM31" s="120">
        <f t="shared" si="36"/>
        <v>62159</v>
      </c>
      <c r="BN31" s="120">
        <f>IF(BM31&lt;&gt;"", IF(RANK(BM31, BM$5:BM$62)+COUNTIF(BM$5:BM31,BM31)-1&lt;=(BN$65-BL$63),RANK(BM31, BM$5:BM$62)+COUNTIF(BM$5:BM31,BM31)-1, ""), "")</f>
        <v>1</v>
      </c>
      <c r="BO31" s="121">
        <f t="shared" si="37"/>
        <v>1</v>
      </c>
      <c r="BP31" s="118">
        <v>142521</v>
      </c>
      <c r="BQ31" s="119">
        <f t="shared" si="152"/>
        <v>1.9852209887033194</v>
      </c>
      <c r="BR31" s="120">
        <f t="shared" si="38"/>
        <v>1</v>
      </c>
      <c r="BS31" s="120">
        <f t="shared" si="39"/>
        <v>70730</v>
      </c>
      <c r="BT31" s="120">
        <f>IF(BS31&lt;&gt;"", IF(RANK(BS31, BS$5:BS$62)+COUNTIF(BS$5:BS31,BS31)-1&lt;=(BT$65-BR$63),RANK(BS31, BS$5:BS$62)+COUNTIF(BS$5:BS31,BS31)-1, ""), "")</f>
        <v>1</v>
      </c>
      <c r="BU31" s="121">
        <f t="shared" si="40"/>
        <v>2</v>
      </c>
      <c r="BV31" s="118">
        <v>146331</v>
      </c>
      <c r="BW31" s="119">
        <f t="shared" si="153"/>
        <v>2.1181298400521098</v>
      </c>
      <c r="BX31" s="120">
        <f t="shared" si="41"/>
        <v>2</v>
      </c>
      <c r="BY31" s="120">
        <f t="shared" si="42"/>
        <v>8161</v>
      </c>
      <c r="BZ31" s="120" t="str">
        <f>IF(BY31&lt;&gt;"", IF(RANK(BY31, BY$5:BY$62)+COUNTIF(BY$5:BY31,BY31)-1&lt;=(BZ$65-BX$63),RANK(BY31, BY$5:BY$62)+COUNTIF(BY$5:BY31,BY31)-1, ""), "")</f>
        <v/>
      </c>
      <c r="CA31" s="121">
        <f t="shared" si="43"/>
        <v>2</v>
      </c>
      <c r="CB31" s="118">
        <v>210054</v>
      </c>
      <c r="CC31" s="119">
        <f t="shared" si="154"/>
        <v>2.9018594755892022</v>
      </c>
      <c r="CD31" s="120">
        <f t="shared" si="44"/>
        <v>2</v>
      </c>
      <c r="CE31" s="120">
        <f t="shared" si="45"/>
        <v>65282</v>
      </c>
      <c r="CF31" s="120">
        <f>IF(CE31&lt;&gt;"", IF(RANK(CE31, CE$5:CE$62)+COUNTIF(CE$5:CE31,CE31)-1&lt;=(CF$65-CD$63),RANK(CE31, CE$5:CE$62)+COUNTIF(CE$5:CE31,CE31)-1, ""), "")</f>
        <v>1</v>
      </c>
      <c r="CG31" s="121">
        <f t="shared" si="46"/>
        <v>3</v>
      </c>
      <c r="CH31" s="118">
        <v>87471</v>
      </c>
      <c r="CI31" s="119">
        <f t="shared" si="155"/>
        <v>1.309446107784431</v>
      </c>
      <c r="CJ31" s="120">
        <f t="shared" si="47"/>
        <v>1</v>
      </c>
      <c r="CK31" s="120">
        <f t="shared" si="48"/>
        <v>20671</v>
      </c>
      <c r="CL31" s="120">
        <f>IF(CK31&lt;&gt;"", IF(RANK(CK31, CK$5:CK$62)+COUNTIF(CK$5:CK31,CK31)-1&lt;=(CL$65-CJ$63),RANK(CK31, CK$5:CK$62)+COUNTIF(CK$5:CK31,CK31)-1, ""), "")</f>
        <v>1</v>
      </c>
      <c r="CM31" s="121">
        <f t="shared" si="49"/>
        <v>2</v>
      </c>
      <c r="CN31" s="118">
        <v>41764</v>
      </c>
      <c r="CO31" s="119">
        <f t="shared" si="156"/>
        <v>0.57820049563206932</v>
      </c>
      <c r="CP31" s="120" t="str">
        <f t="shared" si="50"/>
        <v/>
      </c>
      <c r="CQ31" s="120">
        <f t="shared" si="51"/>
        <v>41764</v>
      </c>
      <c r="CR31" s="120" t="str">
        <f>IF(CQ31&lt;&gt;"", IF(RANK(CQ31, CQ$5:CQ$62)+COUNTIF(CQ$5:CQ31,CQ31)-1&lt;=(CR$65-CP$63),RANK(CQ31, CQ$5:CQ$62)+COUNTIF(CQ$5:CQ31,CQ31)-1, ""), "")</f>
        <v/>
      </c>
      <c r="CS31" s="121" t="str">
        <f t="shared" si="52"/>
        <v/>
      </c>
      <c r="CT31" s="118">
        <v>125461</v>
      </c>
      <c r="CU31" s="119">
        <f t="shared" si="157"/>
        <v>1.7320733357263163</v>
      </c>
      <c r="CV31" s="120">
        <f t="shared" si="53"/>
        <v>1</v>
      </c>
      <c r="CW31" s="120">
        <f t="shared" si="54"/>
        <v>53027</v>
      </c>
      <c r="CX31" s="120">
        <f>IF(CW31&lt;&gt;"", IF(RANK(CW31, CW$5:CW$62)+COUNTIF(CW$5:CW31,CW31)-1&lt;=(CX$65-CV$63),RANK(CW31, CW$5:CW$62)+COUNTIF(CW$5:CW31,CW31)-1, ""), "")</f>
        <v>2</v>
      </c>
      <c r="CY31" s="121">
        <f t="shared" si="55"/>
        <v>2</v>
      </c>
      <c r="CZ31" s="118">
        <v>127144</v>
      </c>
      <c r="DA31" s="119">
        <f t="shared" si="158"/>
        <v>1.736963619721581</v>
      </c>
      <c r="DB31" s="120">
        <f t="shared" si="56"/>
        <v>1</v>
      </c>
      <c r="DC31" s="120">
        <f t="shared" si="57"/>
        <v>53945</v>
      </c>
      <c r="DD31" s="120">
        <f>IF(DC31&lt;&gt;"", IF(RANK(DC31, DC$5:DC$62)+COUNTIF(DC$5:DC31,DC31)-1&lt;=(DD$65-DB$63),RANK(DC31, DC$5:DC$62)+COUNTIF(DC$5:DC31,DC31)-1, ""), "")</f>
        <v>2</v>
      </c>
      <c r="DE31" s="121">
        <f t="shared" si="58"/>
        <v>2</v>
      </c>
      <c r="DF31" s="118">
        <v>34425</v>
      </c>
      <c r="DG31" s="119">
        <f t="shared" si="159"/>
        <v>0.53724425300809964</v>
      </c>
      <c r="DH31" s="120" t="str">
        <f t="shared" si="59"/>
        <v/>
      </c>
      <c r="DI31" s="120">
        <f t="shared" si="60"/>
        <v>34425</v>
      </c>
      <c r="DJ31" s="120" t="str">
        <f>IF(DI31&lt;&gt;"", IF(RANK(DI31, DI$5:DI$62)+COUNTIF(DI$5:DI31,DI31)-1&lt;=(DJ$65-DH$63),RANK(DI31, DI$5:DI$62)+COUNTIF(DI$5:DI31,DI31)-1, ""), "")</f>
        <v/>
      </c>
      <c r="DK31" s="121" t="str">
        <f t="shared" si="61"/>
        <v/>
      </c>
      <c r="DL31" s="118">
        <v>49291</v>
      </c>
      <c r="DM31" s="119">
        <f t="shared" si="160"/>
        <v>0.67488635741278269</v>
      </c>
      <c r="DN31" s="120" t="str">
        <f t="shared" si="62"/>
        <v/>
      </c>
      <c r="DO31" s="120">
        <f t="shared" si="63"/>
        <v>49291</v>
      </c>
      <c r="DP31" s="120">
        <f>IF(DO31&lt;&gt;"", IF(RANK(DO31, DO$5:DO$62)+COUNTIF(DO$5:DO31,DO31)-1&lt;=(DP$65-DN$63),RANK(DO31, DO$5:DO$62)+COUNTIF(DO$5:DO31,DO31)-1, ""), "")</f>
        <v>1</v>
      </c>
      <c r="DQ31" s="121">
        <f t="shared" si="64"/>
        <v>1</v>
      </c>
      <c r="DR31" s="118">
        <v>31118</v>
      </c>
      <c r="DS31" s="119">
        <f t="shared" si="161"/>
        <v>0.47457678816531951</v>
      </c>
      <c r="DT31" s="120" t="str">
        <f t="shared" si="65"/>
        <v/>
      </c>
      <c r="DU31" s="120">
        <f t="shared" si="66"/>
        <v>31118</v>
      </c>
      <c r="DV31" s="120" t="str">
        <f>IF(DU31&lt;&gt;"", IF(RANK(DU31, DU$5:DU$62)+COUNTIF(DU$5:DU31,DU31)-1&lt;=(DV$65-DT$63),RANK(DU31, DU$5:DU$62)+COUNTIF(DU$5:DU31,DU31)-1, ""), "")</f>
        <v/>
      </c>
      <c r="DW31" s="121" t="str">
        <f t="shared" si="67"/>
        <v/>
      </c>
      <c r="DX31" s="118">
        <v>26613</v>
      </c>
      <c r="DY31" s="119">
        <f t="shared" si="162"/>
        <v>0.3778430871454127</v>
      </c>
      <c r="DZ31" s="120" t="str">
        <f t="shared" si="68"/>
        <v/>
      </c>
      <c r="EA31" s="120">
        <f t="shared" si="69"/>
        <v>26613</v>
      </c>
      <c r="EB31" s="120" t="str">
        <f>IF(EA31&lt;&gt;"", IF(RANK(EA31, EA$5:EA$62)+COUNTIF(EA$5:EA31,EA31)-1&lt;=(EB$65-DZ$63),RANK(EA31, EA$5:EA$62)+COUNTIF(EA$5:EA31,EA31)-1, ""), "")</f>
        <v/>
      </c>
      <c r="EC31" s="121" t="str">
        <f t="shared" si="70"/>
        <v/>
      </c>
      <c r="ED31" s="118">
        <v>15429</v>
      </c>
      <c r="EE31" s="119">
        <f t="shared" si="163"/>
        <v>0.2559767731231854</v>
      </c>
      <c r="EF31" s="120" t="str">
        <f t="shared" si="71"/>
        <v/>
      </c>
      <c r="EG31" s="122">
        <f t="shared" si="72"/>
        <v>15429</v>
      </c>
      <c r="EH31" s="120" t="str">
        <f>IF(EG31&lt;&gt;"", IF(RANK(EG31, EG$5:EG$62)+COUNTIF(EG$5:EG31,EG31)-1&lt;=(EH$65-EF$63),RANK(EG31, EG$5:EG$62)+COUNTIF(EG$5:EG31,EG31)-1, ""), "")</f>
        <v/>
      </c>
      <c r="EI31" s="121" t="str">
        <f t="shared" si="73"/>
        <v/>
      </c>
      <c r="EJ31" s="118">
        <v>6185</v>
      </c>
      <c r="EK31" s="119">
        <f t="shared" si="164"/>
        <v>9.4796536133037013E-2</v>
      </c>
      <c r="EL31" s="120" t="str">
        <f t="shared" si="74"/>
        <v/>
      </c>
      <c r="EM31" s="120">
        <f t="shared" si="75"/>
        <v>6185</v>
      </c>
      <c r="EN31" s="120" t="str">
        <f>IF(EM31&lt;&gt;"", IF(RANK(EM31, EM$5:EM$62)+COUNTIF(EM$5:EM31,EM31)-1&lt;=(EN$65-EL$63),RANK(EM31, EM$5:EM$62)+COUNTIF(EM$5:EM31,EM31)-1, ""), "")</f>
        <v/>
      </c>
      <c r="EO31" s="121" t="str">
        <f t="shared" si="76"/>
        <v/>
      </c>
      <c r="EP31" s="118">
        <v>14400</v>
      </c>
      <c r="EQ31" s="119">
        <f t="shared" si="165"/>
        <v>0.20792122095961418</v>
      </c>
      <c r="ER31" s="120" t="str">
        <f t="shared" si="77"/>
        <v/>
      </c>
      <c r="ES31" s="120">
        <f t="shared" si="78"/>
        <v>14400</v>
      </c>
      <c r="ET31" s="120" t="str">
        <f>IF(ES31&lt;&gt;"", IF(RANK(ES31, ES$5:ES$62)+COUNTIF(ES$5:ES31,ES31)-1&lt;=(ET$65-ER$63),RANK(ES31, ES$5:ES$62)+COUNTIF(ES$5:ES31,ES31)-1, ""), "")</f>
        <v/>
      </c>
      <c r="EU31" s="121" t="str">
        <f t="shared" si="79"/>
        <v/>
      </c>
      <c r="EV31" s="118">
        <v>58078</v>
      </c>
      <c r="EW31" s="119">
        <f t="shared" si="166"/>
        <v>0.93380496824503578</v>
      </c>
      <c r="EX31" s="120" t="str">
        <f t="shared" si="80"/>
        <v/>
      </c>
      <c r="EY31" s="120">
        <f t="shared" si="81"/>
        <v>58078</v>
      </c>
      <c r="EZ31" s="120">
        <f>IF(EY31&lt;&gt;"", IF(RANK(EY31, EY$5:EY$62)+COUNTIF(EY$5:EY31,EY31)-1&lt;=(EZ$65-EX$63),RANK(EY31, EY$5:EY$62)+COUNTIF(EY$5:EY31,EY31)-1, ""), "")</f>
        <v>1</v>
      </c>
      <c r="FA31" s="121">
        <f t="shared" si="82"/>
        <v>1</v>
      </c>
      <c r="FB31" s="118">
        <v>36327</v>
      </c>
      <c r="FC31" s="119">
        <f t="shared" si="167"/>
        <v>0.60362905235871789</v>
      </c>
      <c r="FD31" s="120" t="str">
        <f t="shared" si="83"/>
        <v/>
      </c>
      <c r="FE31" s="120">
        <f t="shared" si="84"/>
        <v>36327</v>
      </c>
      <c r="FF31" s="120">
        <f>IF(FE31&lt;&gt;"", IF(RANK(FE31, FE$5:FE$62)+COUNTIF(FE$5:FE31,FE31)-1&lt;=(FF$65-FD$63),RANK(FE31, FE$5:FE$62)+COUNTIF(FE$5:FE31,FE31)-1, ""), "")</f>
        <v>2</v>
      </c>
      <c r="FG31" s="121">
        <f t="shared" si="85"/>
        <v>1</v>
      </c>
      <c r="FH31" s="118">
        <v>42170</v>
      </c>
      <c r="FI31" s="119">
        <f t="shared" si="168"/>
        <v>0.62956272487048948</v>
      </c>
      <c r="FJ31" s="120" t="str">
        <f t="shared" si="86"/>
        <v/>
      </c>
      <c r="FK31" s="120">
        <f t="shared" si="87"/>
        <v>42170</v>
      </c>
      <c r="FL31" s="120" t="str">
        <f>IF(FK31&lt;&gt;"", IF(RANK(FK31, FK$5:FK$62)+COUNTIF(FK$5:FK31,FK31)-1&lt;=(FL$65-FJ$63),RANK(FK31, FK$5:FK$62)+COUNTIF(FK$5:FK31,FK31)-1, ""), "")</f>
        <v/>
      </c>
      <c r="FM31" s="121" t="str">
        <f t="shared" si="88"/>
        <v/>
      </c>
      <c r="FN31" s="118">
        <v>82767</v>
      </c>
      <c r="FO31" s="119">
        <f t="shared" si="169"/>
        <v>1.2563296903460839</v>
      </c>
      <c r="FP31" s="120">
        <f t="shared" si="89"/>
        <v>1</v>
      </c>
      <c r="FQ31" s="120">
        <f t="shared" si="90"/>
        <v>16887</v>
      </c>
      <c r="FR31" s="120" t="str">
        <f>IF(FQ31&lt;&gt;"", IF(RANK(FQ31, FQ$5:FQ$62)+COUNTIF(FQ$5:FQ31,FQ31)-1&lt;=(FR$65-FP$63),RANK(FQ31, FQ$5:FQ$62)+COUNTIF(FQ$5:FQ31,FQ31)-1, ""), "")</f>
        <v/>
      </c>
      <c r="FS31" s="121">
        <f t="shared" si="91"/>
        <v>1</v>
      </c>
      <c r="FT31" s="118">
        <v>32421</v>
      </c>
      <c r="FU31" s="119">
        <f t="shared" si="170"/>
        <v>0.56826109056491336</v>
      </c>
      <c r="FV31" s="120" t="str">
        <f t="shared" si="92"/>
        <v/>
      </c>
      <c r="FW31" s="120">
        <f t="shared" si="93"/>
        <v>32421</v>
      </c>
      <c r="FX31" s="120" t="str">
        <f>IF(FW31&lt;&gt;"", IF(RANK(FW31, FW$5:FW$62)+COUNTIF(FW$5:FW31,FW31)-1&lt;=(FX$65-FV$63),RANK(FW31, FW$5:FW$62)+COUNTIF(FW$5:FW31,FW31)-1, ""), "")</f>
        <v/>
      </c>
      <c r="FY31" s="121" t="str">
        <f t="shared" si="94"/>
        <v/>
      </c>
      <c r="FZ31" s="118">
        <v>19485</v>
      </c>
      <c r="GA31" s="119">
        <f t="shared" si="171"/>
        <v>0.34019484600879951</v>
      </c>
      <c r="GB31" s="120" t="str">
        <f t="shared" si="95"/>
        <v/>
      </c>
      <c r="GC31" s="120">
        <f t="shared" si="96"/>
        <v>19485</v>
      </c>
      <c r="GD31" s="120" t="str">
        <f>IF(GC31&lt;&gt;"", IF(RANK(GC31, GC$5:GC$62)+COUNTIF(GC$5:GC31,GC31)-1&lt;=(GD$65-GB$63),RANK(GC31, GC$5:GC$62)+COUNTIF(GC$5:GC31,GC31)-1, ""), "")</f>
        <v/>
      </c>
      <c r="GE31" s="121" t="str">
        <f t="shared" si="97"/>
        <v/>
      </c>
      <c r="GF31" s="118">
        <v>10671</v>
      </c>
      <c r="GG31" s="119">
        <f t="shared" si="172"/>
        <v>0.17410954657442607</v>
      </c>
      <c r="GH31" s="120" t="str">
        <f t="shared" si="98"/>
        <v/>
      </c>
      <c r="GI31" s="120">
        <f t="shared" si="99"/>
        <v>10671</v>
      </c>
      <c r="GJ31" s="120" t="str">
        <f>IF(GI31&lt;&gt;"", IF(RANK(GI31, GI$5:GI$62)+COUNTIF(GI$5:GI31,GI31)-1&lt;=(GJ$65-GH$63),RANK(GI31, GI$5:GI$62)+COUNTIF(GI$5:GI31,GI31)-1, ""), "")</f>
        <v/>
      </c>
      <c r="GK31" s="121" t="str">
        <f t="shared" si="100"/>
        <v/>
      </c>
      <c r="GL31" s="118">
        <v>21584</v>
      </c>
      <c r="GM31" s="119">
        <f t="shared" si="173"/>
        <v>0.35831797732290782</v>
      </c>
      <c r="GN31" s="120" t="str">
        <f t="shared" si="101"/>
        <v/>
      </c>
      <c r="GO31" s="120">
        <f t="shared" si="102"/>
        <v>21584</v>
      </c>
      <c r="GP31" s="120" t="str">
        <f>IF(GO31&lt;&gt;"", IF(RANK(GO31, GO$5:GO$62)+COUNTIF(GO$5:GO31,GO31)-1&lt;=(GP$65-GN$63),RANK(GO31, GO$5:GO$62)+COUNTIF(GO$5:GO31,GO31)-1, ""), "")</f>
        <v/>
      </c>
      <c r="GQ31" s="121" t="str">
        <f t="shared" si="103"/>
        <v/>
      </c>
      <c r="GR31" s="118">
        <v>42312</v>
      </c>
      <c r="GS31" s="119">
        <f t="shared" si="174"/>
        <v>0.83647003004902731</v>
      </c>
      <c r="GT31" s="120" t="str">
        <f t="shared" si="104"/>
        <v/>
      </c>
      <c r="GU31" s="120">
        <f t="shared" si="105"/>
        <v>42312</v>
      </c>
      <c r="GV31" s="120">
        <f>IF(GU31&lt;&gt;"", IF(RANK(GU31, GU$5:GU$62)+COUNTIF(GU$5:GU31,GU31)-1&lt;=(GV$65-GT$63),RANK(GU31, GU$5:GU$62)+COUNTIF(GU$5:GU31,GU31)-1, ""), "")</f>
        <v>1</v>
      </c>
      <c r="GW31" s="121">
        <f t="shared" si="106"/>
        <v>1</v>
      </c>
      <c r="GX31" s="118">
        <v>58755</v>
      </c>
      <c r="GY31" s="119">
        <f t="shared" si="175"/>
        <v>0.94662305858091123</v>
      </c>
      <c r="GZ31" s="120" t="str">
        <f t="shared" si="107"/>
        <v/>
      </c>
      <c r="HA31" s="120">
        <f t="shared" si="108"/>
        <v>58755</v>
      </c>
      <c r="HB31" s="120">
        <f>IF(HA31&lt;&gt;"", IF(RANK(HA31, HA$5:HA$62)+COUNTIF(HA$5:HA31,HA31)-1&lt;=(HB$65-GZ$63),RANK(HA31, HA$5:HA$62)+COUNTIF(HA$5:HA31,HA31)-1, ""), "")</f>
        <v>1</v>
      </c>
      <c r="HC31" s="121">
        <f t="shared" si="109"/>
        <v>1</v>
      </c>
      <c r="HD31" s="118">
        <v>13562</v>
      </c>
      <c r="HE31" s="119">
        <f t="shared" si="176"/>
        <v>0.25933149762888175</v>
      </c>
      <c r="HF31" s="120" t="str">
        <f t="shared" si="110"/>
        <v/>
      </c>
      <c r="HG31" s="120">
        <f t="shared" si="111"/>
        <v>13562</v>
      </c>
      <c r="HH31" s="120" t="str">
        <f>IF(HG31&lt;&gt;"", IF(RANK(HG31, HG$5:HG$62)+COUNTIF(HG$5:HG31,HG31)-1&lt;=(HH$65-HF$63),RANK(HG31, HG$5:HG$62)+COUNTIF(HG$5:HG31,HG31)-1, ""), "")</f>
        <v/>
      </c>
      <c r="HI31" s="121" t="str">
        <f t="shared" si="112"/>
        <v/>
      </c>
      <c r="HJ31" s="118">
        <v>254285</v>
      </c>
      <c r="HK31" s="119">
        <f t="shared" si="177"/>
        <v>3.4871777290181019</v>
      </c>
      <c r="HL31" s="120">
        <f t="shared" si="113"/>
        <v>3</v>
      </c>
      <c r="HM31" s="120">
        <f t="shared" si="114"/>
        <v>35525</v>
      </c>
      <c r="HN31" s="120">
        <f>IF(HM31&lt;&gt;"", IF(RANK(HM31, HM$5:HM$62)+COUNTIF(HM$5:HM31,HM31)-1&lt;=(HN$65-HL$63),RANK(HM31, HM$5:HM$62)+COUNTIF(HM$5:HM31,HM31)-1, ""), "")</f>
        <v>2</v>
      </c>
      <c r="HO31" s="121">
        <f t="shared" si="115"/>
        <v>4</v>
      </c>
      <c r="HP31" s="118">
        <v>297420</v>
      </c>
      <c r="HQ31" s="119">
        <f t="shared" si="178"/>
        <v>4.0333604556550045</v>
      </c>
      <c r="HR31" s="120">
        <f t="shared" si="116"/>
        <v>4</v>
      </c>
      <c r="HS31" s="120">
        <f t="shared" si="117"/>
        <v>2460</v>
      </c>
      <c r="HT31" s="120" t="str">
        <f>IF(HS31&lt;&gt;"", IF(RANK(HS31, HS$5:HS$62)+COUNTIF(HS$5:HS31,HS31)-1&lt;=(HT$65-HR$63),RANK(HS31, HS$5:HS$62)+COUNTIF(HS$5:HS31,HS31)-1, ""), "")</f>
        <v/>
      </c>
      <c r="HU31" s="121">
        <f t="shared" si="118"/>
        <v>4</v>
      </c>
      <c r="HV31" s="118">
        <v>124476</v>
      </c>
      <c r="HW31" s="119">
        <f t="shared" si="179"/>
        <v>1.9456367131938039</v>
      </c>
      <c r="HX31" s="120">
        <f t="shared" si="119"/>
        <v>1</v>
      </c>
      <c r="HY31" s="120">
        <f t="shared" si="120"/>
        <v>60499</v>
      </c>
      <c r="HZ31" s="120">
        <f>IF(HY31&lt;&gt;"", IF(RANK(HY31, HY$5:HY$62)+COUNTIF(HY$5:HY31,HY31)-1&lt;=(HZ$65-HX$63),RANK(HY31, HY$5:HY$62)+COUNTIF(HY$5:HY31,HY31)-1, ""), "")</f>
        <v>1</v>
      </c>
      <c r="IA31" s="121">
        <f t="shared" si="121"/>
        <v>2</v>
      </c>
      <c r="IB31" s="118">
        <v>223334</v>
      </c>
      <c r="IC31" s="119">
        <f t="shared" si="180"/>
        <v>3.2829234591130252</v>
      </c>
      <c r="ID31" s="120">
        <f t="shared" si="122"/>
        <v>3</v>
      </c>
      <c r="IE31" s="120">
        <f t="shared" si="123"/>
        <v>19247</v>
      </c>
      <c r="IF31" s="120" t="str">
        <f>IF(IE31&lt;&gt;"", IF(RANK(IE31, IE$5:IE$62)+COUNTIF(IE$5:IE31,IE31)-1&lt;=(IF$65-ID$63),RANK(IE31, IE$5:IE$62)+COUNTIF(IE$5:IE31,IE31)-1, ""), "")</f>
        <v/>
      </c>
      <c r="IG31" s="121">
        <f t="shared" si="124"/>
        <v>3</v>
      </c>
      <c r="IH31" s="118">
        <v>148758</v>
      </c>
      <c r="II31" s="119">
        <f t="shared" si="181"/>
        <v>2.556418628630349</v>
      </c>
      <c r="IJ31" s="120">
        <f t="shared" si="125"/>
        <v>2</v>
      </c>
      <c r="IK31" s="120">
        <f t="shared" si="126"/>
        <v>32378</v>
      </c>
      <c r="IL31" s="120" t="str">
        <f>IF(IK31&lt;&gt;"", IF(RANK(IK31, IK$5:IK$62)+COUNTIF(IK$5:IK31,IK31)-1&lt;=(IL$65-IJ$63),RANK(IK31, IK$5:IK$62)+COUNTIF(IK$5:IK31,IK31)-1, ""), "")</f>
        <v/>
      </c>
      <c r="IM31" s="121">
        <f t="shared" si="127"/>
        <v>2</v>
      </c>
      <c r="IN31" s="123">
        <f t="shared" si="128"/>
        <v>46</v>
      </c>
      <c r="IO31" s="124">
        <f t="shared" si="129"/>
        <v>3454865</v>
      </c>
      <c r="IP31" s="125">
        <v>3506950</v>
      </c>
      <c r="IQ31" s="126">
        <f t="shared" si="130"/>
        <v>6961815</v>
      </c>
      <c r="IR31" s="126"/>
      <c r="IS31" s="127">
        <f t="shared" si="131"/>
        <v>6961815</v>
      </c>
      <c r="IT31" s="118">
        <f t="shared" si="0"/>
        <v>46</v>
      </c>
      <c r="IU31" s="118" t="str">
        <f t="shared" si="132"/>
        <v/>
      </c>
      <c r="IV31" s="118"/>
      <c r="IW31" s="128">
        <f t="shared" si="133"/>
        <v>89.686372771307845</v>
      </c>
      <c r="IX31" s="118">
        <f t="shared" si="134"/>
        <v>89</v>
      </c>
      <c r="IY31" s="127">
        <f t="shared" si="135"/>
        <v>53279</v>
      </c>
      <c r="IZ31" s="127">
        <f>IF(IY31&lt;&gt;"", IF(RANK(IY31, $IY$5:$IY$62)+COUNTIF(IY$5:IY31,IY31)-1&lt;=(400-$IU$63-$IX$63), RANK(IY31, $IY$5:$IY$62)+COUNTIF(IY$5:IY31,IY31)-1, ""), "")</f>
        <v>7</v>
      </c>
      <c r="JA31" s="127">
        <f t="shared" si="136"/>
        <v>90</v>
      </c>
      <c r="JB31" s="129">
        <f t="shared" si="137"/>
        <v>44</v>
      </c>
      <c r="JD31" s="131">
        <f t="shared" si="1"/>
        <v>0.21810555411373295</v>
      </c>
      <c r="JE31" s="132">
        <f t="shared" si="2"/>
        <v>0.22500000000000001</v>
      </c>
      <c r="JF31" s="133">
        <f t="shared" si="138"/>
        <v>6.8944458862670588E-3</v>
      </c>
      <c r="JH31" s="134">
        <f t="shared" si="3"/>
        <v>6961815</v>
      </c>
      <c r="JI31" s="132">
        <f t="shared" si="139"/>
        <v>0.22365940541384516</v>
      </c>
      <c r="JJ31" s="132">
        <f t="shared" si="4"/>
        <v>0.22500000000000001</v>
      </c>
      <c r="JK31" s="135">
        <f t="shared" si="140"/>
        <v>1.3405945861548474E-3</v>
      </c>
    </row>
    <row r="32" spans="1:271" ht="15" customHeight="1" x14ac:dyDescent="0.2">
      <c r="A32" s="100" t="s">
        <v>224</v>
      </c>
      <c r="B32" s="77"/>
      <c r="C32" s="114">
        <f t="shared" si="141"/>
        <v>0</v>
      </c>
      <c r="D32" s="115" t="str">
        <f t="shared" si="5"/>
        <v/>
      </c>
      <c r="E32" s="115" t="str">
        <f t="shared" si="6"/>
        <v/>
      </c>
      <c r="F32" s="115" t="str">
        <f>IF(E32&lt;&gt;"", IF(RANK(E32, E$5:E$62)+COUNTIF(E$5:E32,E32)-1&lt;=(F$65-D$63),RANK(E32, E$5:E$62)+COUNTIF(E$5:E32,E32)-1, ""), "")</f>
        <v/>
      </c>
      <c r="G32" s="117" t="str">
        <f t="shared" si="7"/>
        <v/>
      </c>
      <c r="H32" s="77"/>
      <c r="I32" s="114">
        <f t="shared" si="142"/>
        <v>0</v>
      </c>
      <c r="J32" s="115" t="str">
        <f t="shared" si="8"/>
        <v/>
      </c>
      <c r="K32" s="115" t="str">
        <f t="shared" si="9"/>
        <v/>
      </c>
      <c r="L32" s="115" t="str">
        <f>IF(K32&lt;&gt;"", IF(RANK(K32, K$5:K$62)+COUNTIF(K$5:K32,K32)-1&lt;=(L$65-J$63),RANK(K32, K$5:K$62)+COUNTIF(K$5:K32,K32)-1, ""), "")</f>
        <v/>
      </c>
      <c r="M32" s="117" t="str">
        <f t="shared" si="10"/>
        <v/>
      </c>
      <c r="N32" s="77"/>
      <c r="O32" s="114">
        <f t="shared" si="143"/>
        <v>0</v>
      </c>
      <c r="P32" s="115" t="str">
        <f t="shared" si="11"/>
        <v/>
      </c>
      <c r="Q32" s="115" t="str">
        <f t="shared" si="12"/>
        <v/>
      </c>
      <c r="R32" s="115" t="str">
        <f>IF(Q32&lt;&gt;"", IF(RANK(Q32, Q$5:Q$62)+COUNTIF(Q$5:Q32,Q32)-1&lt;=(R$65-P$63),RANK(Q32, Q$5:Q$62)+COUNTIF(Q$5:Q32,Q32)-1, ""), "")</f>
        <v/>
      </c>
      <c r="S32" s="117" t="str">
        <f t="shared" si="13"/>
        <v/>
      </c>
      <c r="T32" s="77"/>
      <c r="U32" s="114">
        <f t="shared" si="144"/>
        <v>0</v>
      </c>
      <c r="V32" s="115" t="str">
        <f t="shared" si="14"/>
        <v/>
      </c>
      <c r="W32" s="115" t="str">
        <f t="shared" si="15"/>
        <v/>
      </c>
      <c r="X32" s="115" t="str">
        <f>IF(W32&lt;&gt;"", IF(RANK(W32, W$5:W$62)+COUNTIF(W$5:W32,W32)-1&lt;=(X$65-V$63),RANK(W32, W$5:W$62)+COUNTIF(W$5:W32,W32)-1, ""), "")</f>
        <v/>
      </c>
      <c r="Y32" s="117" t="str">
        <f t="shared" si="16"/>
        <v/>
      </c>
      <c r="Z32" s="77"/>
      <c r="AA32" s="114">
        <f t="shared" si="145"/>
        <v>0</v>
      </c>
      <c r="AB32" s="115" t="str">
        <f t="shared" si="17"/>
        <v/>
      </c>
      <c r="AC32" s="115" t="str">
        <f t="shared" si="18"/>
        <v/>
      </c>
      <c r="AD32" s="115" t="str">
        <f>IF(AC32&lt;&gt;"", IF(RANK(AC32, AC$5:AC$62)+COUNTIF(AC$5:AC32,AC32)-1&lt;=(AD$65-AB$63),RANK(AC32, AC$5:AC$62)+COUNTIF(AC$5:AC32,AC32)-1, ""), "")</f>
        <v/>
      </c>
      <c r="AE32" s="117" t="str">
        <f t="shared" si="19"/>
        <v/>
      </c>
      <c r="AF32" s="77"/>
      <c r="AG32" s="114">
        <f t="shared" si="146"/>
        <v>0</v>
      </c>
      <c r="AH32" s="115" t="str">
        <f t="shared" si="20"/>
        <v/>
      </c>
      <c r="AI32" s="115" t="str">
        <f t="shared" si="21"/>
        <v/>
      </c>
      <c r="AJ32" s="115" t="str">
        <f>IF(AI32&lt;&gt;"", IF(RANK(AI32, AI$5:AI$62)+COUNTIF(AI$5:AI32,AI32)-1&lt;=(AJ$65-AH$63),RANK(AI32, AI$5:AI$62)+COUNTIF(AI$5:AI32,AI32)-1, ""), "")</f>
        <v/>
      </c>
      <c r="AK32" s="117" t="str">
        <f t="shared" si="22"/>
        <v/>
      </c>
      <c r="AL32" s="77"/>
      <c r="AM32" s="114">
        <f t="shared" si="147"/>
        <v>0</v>
      </c>
      <c r="AN32" s="115" t="str">
        <f t="shared" si="23"/>
        <v/>
      </c>
      <c r="AO32" s="115" t="str">
        <f t="shared" si="24"/>
        <v/>
      </c>
      <c r="AP32" s="115" t="str">
        <f>IF(AO32&lt;&gt;"", IF(RANK(AO32, AO$5:AO$62)+COUNTIF(AO$5:AO32,AO32)-1&lt;=(AP$65-AN$63),RANK(AO32, AO$5:AO$62)+COUNTIF(AO$5:AO32,AO32)-1, ""), "")</f>
        <v/>
      </c>
      <c r="AQ32" s="117" t="str">
        <f t="shared" si="25"/>
        <v/>
      </c>
      <c r="AR32" s="77"/>
      <c r="AS32" s="114">
        <f t="shared" si="148"/>
        <v>0</v>
      </c>
      <c r="AT32" s="115" t="str">
        <f t="shared" si="26"/>
        <v/>
      </c>
      <c r="AU32" s="115" t="str">
        <f t="shared" si="27"/>
        <v/>
      </c>
      <c r="AV32" s="115" t="str">
        <f>IF(AU32&lt;&gt;"", IF(RANK(AU32, AU$5:AU$62)+COUNTIF(AU$5:AU32,AU32)-1&lt;=(AV$65-AT$63),RANK(AU32, AU$5:AU$62)+COUNTIF(AU$5:AU32,AU32)-1, ""), "")</f>
        <v/>
      </c>
      <c r="AW32" s="117" t="str">
        <f t="shared" si="28"/>
        <v/>
      </c>
      <c r="AX32" s="77"/>
      <c r="AY32" s="114">
        <f t="shared" si="149"/>
        <v>0</v>
      </c>
      <c r="AZ32" s="115" t="str">
        <f t="shared" si="29"/>
        <v/>
      </c>
      <c r="BA32" s="115" t="str">
        <f t="shared" si="30"/>
        <v/>
      </c>
      <c r="BB32" s="115" t="str">
        <f>IF(BA32&lt;&gt;"", IF(RANK(BA32, BA$5:BA$62)+COUNTIF(BA$5:BA32,BA32)-1&lt;=(BB$65-AZ$63),RANK(BA32, BA$5:BA$62)+COUNTIF(BA$5:BA32,BA32)-1, ""), "")</f>
        <v/>
      </c>
      <c r="BC32" s="117" t="str">
        <f t="shared" si="31"/>
        <v/>
      </c>
      <c r="BD32" s="77"/>
      <c r="BE32" s="114">
        <f t="shared" si="150"/>
        <v>0</v>
      </c>
      <c r="BF32" s="115" t="str">
        <f t="shared" si="32"/>
        <v/>
      </c>
      <c r="BG32" s="115" t="str">
        <f t="shared" si="33"/>
        <v/>
      </c>
      <c r="BH32" s="115" t="str">
        <f>IF(BG32&lt;&gt;"", IF(RANK(BG32, BG$5:BG$62)+COUNTIF(BG$5:BG32,BG32)-1&lt;=(BH$65-BF$63),RANK(BG32, BG$5:BG$62)+COUNTIF(BG$5:BG32,BG32)-1, ""), "")</f>
        <v/>
      </c>
      <c r="BI32" s="117" t="str">
        <f t="shared" si="34"/>
        <v/>
      </c>
      <c r="BJ32" s="77"/>
      <c r="BK32" s="114">
        <f t="shared" si="151"/>
        <v>0</v>
      </c>
      <c r="BL32" s="115" t="str">
        <f t="shared" si="35"/>
        <v/>
      </c>
      <c r="BM32" s="115" t="str">
        <f t="shared" si="36"/>
        <v/>
      </c>
      <c r="BN32" s="115" t="str">
        <f>IF(BM32&lt;&gt;"", IF(RANK(BM32, BM$5:BM$62)+COUNTIF(BM$5:BM32,BM32)-1&lt;=(BN$65-BL$63),RANK(BM32, BM$5:BM$62)+COUNTIF(BM$5:BM32,BM32)-1, ""), "")</f>
        <v/>
      </c>
      <c r="BO32" s="117" t="str">
        <f t="shared" si="37"/>
        <v/>
      </c>
      <c r="BP32" s="77"/>
      <c r="BQ32" s="114">
        <f t="shared" si="152"/>
        <v>0</v>
      </c>
      <c r="BR32" s="115" t="str">
        <f t="shared" si="38"/>
        <v/>
      </c>
      <c r="BS32" s="115" t="str">
        <f t="shared" si="39"/>
        <v/>
      </c>
      <c r="BT32" s="115" t="str">
        <f>IF(BS32&lt;&gt;"", IF(RANK(BS32, BS$5:BS$62)+COUNTIF(BS$5:BS32,BS32)-1&lt;=(BT$65-BR$63),RANK(BS32, BS$5:BS$62)+COUNTIF(BS$5:BS32,BS32)-1, ""), "")</f>
        <v/>
      </c>
      <c r="BU32" s="117" t="str">
        <f t="shared" si="40"/>
        <v/>
      </c>
      <c r="BV32" s="77"/>
      <c r="BW32" s="114">
        <f t="shared" si="153"/>
        <v>0</v>
      </c>
      <c r="BX32" s="115" t="str">
        <f t="shared" si="41"/>
        <v/>
      </c>
      <c r="BY32" s="115" t="str">
        <f t="shared" si="42"/>
        <v/>
      </c>
      <c r="BZ32" s="115" t="str">
        <f>IF(BY32&lt;&gt;"", IF(RANK(BY32, BY$5:BY$62)+COUNTIF(BY$5:BY32,BY32)-1&lt;=(BZ$65-BX$63),RANK(BY32, BY$5:BY$62)+COUNTIF(BY$5:BY32,BY32)-1, ""), "")</f>
        <v/>
      </c>
      <c r="CA32" s="117" t="str">
        <f t="shared" si="43"/>
        <v/>
      </c>
      <c r="CB32" s="77"/>
      <c r="CC32" s="114">
        <f t="shared" si="154"/>
        <v>0</v>
      </c>
      <c r="CD32" s="115" t="str">
        <f t="shared" si="44"/>
        <v/>
      </c>
      <c r="CE32" s="115" t="str">
        <f t="shared" si="45"/>
        <v/>
      </c>
      <c r="CF32" s="115" t="str">
        <f>IF(CE32&lt;&gt;"", IF(RANK(CE32, CE$5:CE$62)+COUNTIF(CE$5:CE32,CE32)-1&lt;=(CF$65-CD$63),RANK(CE32, CE$5:CE$62)+COUNTIF(CE$5:CE32,CE32)-1, ""), "")</f>
        <v/>
      </c>
      <c r="CG32" s="117" t="str">
        <f t="shared" si="46"/>
        <v/>
      </c>
      <c r="CH32" s="77"/>
      <c r="CI32" s="114">
        <f t="shared" si="155"/>
        <v>0</v>
      </c>
      <c r="CJ32" s="115" t="str">
        <f t="shared" si="47"/>
        <v/>
      </c>
      <c r="CK32" s="115" t="str">
        <f t="shared" si="48"/>
        <v/>
      </c>
      <c r="CL32" s="115" t="str">
        <f>IF(CK32&lt;&gt;"", IF(RANK(CK32, CK$5:CK$62)+COUNTIF(CK$5:CK32,CK32)-1&lt;=(CL$65-CJ$63),RANK(CK32, CK$5:CK$62)+COUNTIF(CK$5:CK32,CK32)-1, ""), "")</f>
        <v/>
      </c>
      <c r="CM32" s="117" t="str">
        <f t="shared" si="49"/>
        <v/>
      </c>
      <c r="CN32" s="77">
        <v>228</v>
      </c>
      <c r="CO32" s="114">
        <f t="shared" si="156"/>
        <v>3.1565394359762428E-3</v>
      </c>
      <c r="CP32" s="115" t="str">
        <f t="shared" si="50"/>
        <v/>
      </c>
      <c r="CQ32" s="115">
        <f t="shared" si="51"/>
        <v>228</v>
      </c>
      <c r="CR32" s="115" t="str">
        <f>IF(CQ32&lt;&gt;"", IF(RANK(CQ32, CQ$5:CQ$62)+COUNTIF(CQ$5:CQ32,CQ32)-1&lt;=(CR$65-CP$63),RANK(CQ32, CQ$5:CQ$62)+COUNTIF(CQ$5:CQ32,CQ32)-1, ""), "")</f>
        <v/>
      </c>
      <c r="CS32" s="117" t="str">
        <f t="shared" si="52"/>
        <v/>
      </c>
      <c r="CT32" s="77">
        <v>217</v>
      </c>
      <c r="CU32" s="114">
        <f t="shared" si="157"/>
        <v>2.9958306872463207E-3</v>
      </c>
      <c r="CV32" s="115" t="str">
        <f t="shared" si="53"/>
        <v/>
      </c>
      <c r="CW32" s="115">
        <f t="shared" si="54"/>
        <v>217</v>
      </c>
      <c r="CX32" s="115" t="str">
        <f>IF(CW32&lt;&gt;"", IF(RANK(CW32, CW$5:CW$62)+COUNTIF(CW$5:CW32,CW32)-1&lt;=(CX$65-CV$63),RANK(CW32, CW$5:CW$62)+COUNTIF(CW$5:CW32,CW32)-1, ""), "")</f>
        <v/>
      </c>
      <c r="CY32" s="117" t="str">
        <f t="shared" si="55"/>
        <v/>
      </c>
      <c r="CZ32" s="77">
        <v>5862</v>
      </c>
      <c r="DA32" s="114">
        <f t="shared" si="158"/>
        <v>8.0083061244006062E-2</v>
      </c>
      <c r="DB32" s="115" t="str">
        <f t="shared" si="56"/>
        <v/>
      </c>
      <c r="DC32" s="115">
        <f t="shared" si="57"/>
        <v>5862</v>
      </c>
      <c r="DD32" s="115" t="str">
        <f>IF(DC32&lt;&gt;"", IF(RANK(DC32, DC$5:DC$62)+COUNTIF(DC$5:DC32,DC32)-1&lt;=(DD$65-DB$63),RANK(DC32, DC$5:DC$62)+COUNTIF(DC$5:DC32,DC32)-1, ""), "")</f>
        <v/>
      </c>
      <c r="DE32" s="117" t="str">
        <f t="shared" si="58"/>
        <v/>
      </c>
      <c r="DF32" s="77">
        <v>119</v>
      </c>
      <c r="DG32" s="114">
        <f t="shared" si="159"/>
        <v>1.8571406276823197E-3</v>
      </c>
      <c r="DH32" s="115" t="str">
        <f t="shared" si="59"/>
        <v/>
      </c>
      <c r="DI32" s="115">
        <f t="shared" si="60"/>
        <v>119</v>
      </c>
      <c r="DJ32" s="115" t="str">
        <f>IF(DI32&lt;&gt;"", IF(RANK(DI32, DI$5:DI$62)+COUNTIF(DI$5:DI32,DI32)-1&lt;=(DJ$65-DH$63),RANK(DI32, DI$5:DI$62)+COUNTIF(DI$5:DI32,DI32)-1, ""), "")</f>
        <v/>
      </c>
      <c r="DK32" s="117" t="str">
        <f t="shared" si="61"/>
        <v/>
      </c>
      <c r="DL32" s="77">
        <v>112</v>
      </c>
      <c r="DM32" s="114">
        <f t="shared" si="160"/>
        <v>1.5334903335341475E-3</v>
      </c>
      <c r="DN32" s="115" t="str">
        <f t="shared" si="62"/>
        <v/>
      </c>
      <c r="DO32" s="115">
        <f t="shared" si="63"/>
        <v>112</v>
      </c>
      <c r="DP32" s="115" t="str">
        <f>IF(DO32&lt;&gt;"", IF(RANK(DO32, DO$5:DO$62)+COUNTIF(DO$5:DO32,DO32)-1&lt;=(DP$65-DN$63),RANK(DO32, DO$5:DO$62)+COUNTIF(DO$5:DO32,DO32)-1, ""), "")</f>
        <v/>
      </c>
      <c r="DQ32" s="117" t="str">
        <f t="shared" si="64"/>
        <v/>
      </c>
      <c r="DR32" s="77">
        <v>100</v>
      </c>
      <c r="DS32" s="114">
        <f t="shared" si="161"/>
        <v>1.5250876925423213E-3</v>
      </c>
      <c r="DT32" s="115" t="str">
        <f t="shared" si="65"/>
        <v/>
      </c>
      <c r="DU32" s="115">
        <f t="shared" si="66"/>
        <v>100</v>
      </c>
      <c r="DV32" s="115" t="str">
        <f>IF(DU32&lt;&gt;"", IF(RANK(DU32, DU$5:DU$62)+COUNTIF(DU$5:DU32,DU32)-1&lt;=(DV$65-DT$63),RANK(DU32, DU$5:DU$62)+COUNTIF(DU$5:DU32,DU32)-1, ""), "")</f>
        <v/>
      </c>
      <c r="DW32" s="117" t="str">
        <f t="shared" si="67"/>
        <v/>
      </c>
      <c r="DX32" s="77">
        <v>131</v>
      </c>
      <c r="DY32" s="114">
        <f t="shared" si="162"/>
        <v>1.8598972087344181E-3</v>
      </c>
      <c r="DZ32" s="115" t="str">
        <f t="shared" si="68"/>
        <v/>
      </c>
      <c r="EA32" s="115">
        <f t="shared" si="69"/>
        <v>131</v>
      </c>
      <c r="EB32" s="115" t="str">
        <f>IF(EA32&lt;&gt;"", IF(RANK(EA32, EA$5:EA$62)+COUNTIF(EA$5:EA32,EA32)-1&lt;=(EB$65-DZ$63),RANK(EA32, EA$5:EA$62)+COUNTIF(EA$5:EA32,EA32)-1, ""), "")</f>
        <v/>
      </c>
      <c r="EC32" s="117" t="str">
        <f t="shared" si="70"/>
        <v/>
      </c>
      <c r="ED32" s="77">
        <v>73</v>
      </c>
      <c r="EE32" s="114">
        <f t="shared" si="163"/>
        <v>1.2111157196184157E-3</v>
      </c>
      <c r="EF32" s="115" t="str">
        <f t="shared" si="71"/>
        <v/>
      </c>
      <c r="EG32" s="116">
        <f t="shared" si="72"/>
        <v>73</v>
      </c>
      <c r="EH32" s="115" t="str">
        <f>IF(EG32&lt;&gt;"", IF(RANK(EG32, EG$5:EG$62)+COUNTIF(EG$5:EG32,EG32)-1&lt;=(EH$65-EF$63),RANK(EG32, EG$5:EG$62)+COUNTIF(EG$5:EG32,EG32)-1, ""), "")</f>
        <v/>
      </c>
      <c r="EI32" s="117" t="str">
        <f t="shared" si="73"/>
        <v/>
      </c>
      <c r="EJ32" s="77">
        <v>98</v>
      </c>
      <c r="EK32" s="114">
        <f t="shared" si="164"/>
        <v>1.5020308069583876E-3</v>
      </c>
      <c r="EL32" s="115" t="str">
        <f t="shared" si="74"/>
        <v/>
      </c>
      <c r="EM32" s="115">
        <f t="shared" si="75"/>
        <v>98</v>
      </c>
      <c r="EN32" s="115" t="str">
        <f>IF(EM32&lt;&gt;"", IF(RANK(EM32, EM$5:EM$62)+COUNTIF(EM$5:EM32,EM32)-1&lt;=(EN$65-EL$63),RANK(EM32, EM$5:EM$62)+COUNTIF(EM$5:EM32,EM32)-1, ""), "")</f>
        <v/>
      </c>
      <c r="EO32" s="117" t="str">
        <f t="shared" si="76"/>
        <v/>
      </c>
      <c r="EP32" s="77">
        <v>82</v>
      </c>
      <c r="EQ32" s="114">
        <f t="shared" si="165"/>
        <v>1.1839958415755809E-3</v>
      </c>
      <c r="ER32" s="115" t="str">
        <f t="shared" si="77"/>
        <v/>
      </c>
      <c r="ES32" s="115">
        <f t="shared" si="78"/>
        <v>82</v>
      </c>
      <c r="ET32" s="115" t="str">
        <f>IF(ES32&lt;&gt;"", IF(RANK(ES32, ES$5:ES$62)+COUNTIF(ES$5:ES32,ES32)-1&lt;=(ET$65-ER$63),RANK(ES32, ES$5:ES$62)+COUNTIF(ES$5:ES32,ES32)-1, ""), "")</f>
        <v/>
      </c>
      <c r="EU32" s="117" t="str">
        <f t="shared" si="79"/>
        <v/>
      </c>
      <c r="EV32" s="77"/>
      <c r="EW32" s="114">
        <f t="shared" si="166"/>
        <v>0</v>
      </c>
      <c r="EX32" s="115" t="str">
        <f t="shared" si="80"/>
        <v/>
      </c>
      <c r="EY32" s="115" t="str">
        <f t="shared" si="81"/>
        <v/>
      </c>
      <c r="EZ32" s="115" t="str">
        <f>IF(EY32&lt;&gt;"", IF(RANK(EY32, EY$5:EY$62)+COUNTIF(EY$5:EY32,EY32)-1&lt;=(EZ$65-EX$63),RANK(EY32, EY$5:EY$62)+COUNTIF(EY$5:EY32,EY32)-1, ""), "")</f>
        <v/>
      </c>
      <c r="FA32" s="117" t="str">
        <f t="shared" si="82"/>
        <v/>
      </c>
      <c r="FB32" s="77"/>
      <c r="FC32" s="114">
        <f t="shared" si="167"/>
        <v>0</v>
      </c>
      <c r="FD32" s="115" t="str">
        <f t="shared" si="83"/>
        <v/>
      </c>
      <c r="FE32" s="115" t="str">
        <f t="shared" si="84"/>
        <v/>
      </c>
      <c r="FF32" s="115" t="str">
        <f>IF(FE32&lt;&gt;"", IF(RANK(FE32, FE$5:FE$62)+COUNTIF(FE$5:FE32,FE32)-1&lt;=(FF$65-FD$63),RANK(FE32, FE$5:FE$62)+COUNTIF(FE$5:FE32,FE32)-1, ""), "")</f>
        <v/>
      </c>
      <c r="FG32" s="117" t="str">
        <f t="shared" si="85"/>
        <v/>
      </c>
      <c r="FH32" s="77"/>
      <c r="FI32" s="114">
        <f t="shared" si="168"/>
        <v>0</v>
      </c>
      <c r="FJ32" s="115" t="str">
        <f t="shared" si="86"/>
        <v/>
      </c>
      <c r="FK32" s="115" t="str">
        <f t="shared" si="87"/>
        <v/>
      </c>
      <c r="FL32" s="115" t="str">
        <f>IF(FK32&lt;&gt;"", IF(RANK(FK32, FK$5:FK$62)+COUNTIF(FK$5:FK32,FK32)-1&lt;=(FL$65-FJ$63),RANK(FK32, FK$5:FK$62)+COUNTIF(FK$5:FK32,FK32)-1, ""), "")</f>
        <v/>
      </c>
      <c r="FM32" s="117" t="str">
        <f t="shared" si="88"/>
        <v/>
      </c>
      <c r="FN32" s="77"/>
      <c r="FO32" s="114">
        <f t="shared" si="169"/>
        <v>0</v>
      </c>
      <c r="FP32" s="115" t="str">
        <f t="shared" si="89"/>
        <v/>
      </c>
      <c r="FQ32" s="115" t="str">
        <f t="shared" si="90"/>
        <v/>
      </c>
      <c r="FR32" s="115" t="str">
        <f>IF(FQ32&lt;&gt;"", IF(RANK(FQ32, FQ$5:FQ$62)+COUNTIF(FQ$5:FQ32,FQ32)-1&lt;=(FR$65-FP$63),RANK(FQ32, FQ$5:FQ$62)+COUNTIF(FQ$5:FQ32,FQ32)-1, ""), "")</f>
        <v/>
      </c>
      <c r="FS32" s="117" t="str">
        <f t="shared" si="91"/>
        <v/>
      </c>
      <c r="FT32" s="77"/>
      <c r="FU32" s="114">
        <f t="shared" si="170"/>
        <v>0</v>
      </c>
      <c r="FV32" s="115" t="str">
        <f t="shared" si="92"/>
        <v/>
      </c>
      <c r="FW32" s="115" t="str">
        <f t="shared" si="93"/>
        <v/>
      </c>
      <c r="FX32" s="115" t="str">
        <f>IF(FW32&lt;&gt;"", IF(RANK(FW32, FW$5:FW$62)+COUNTIF(FW$5:FW32,FW32)-1&lt;=(FX$65-FV$63),RANK(FW32, FW$5:FW$62)+COUNTIF(FW$5:FW32,FW32)-1, ""), "")</f>
        <v/>
      </c>
      <c r="FY32" s="117" t="str">
        <f t="shared" si="94"/>
        <v/>
      </c>
      <c r="FZ32" s="77"/>
      <c r="GA32" s="114">
        <f t="shared" si="171"/>
        <v>0</v>
      </c>
      <c r="GB32" s="115" t="str">
        <f t="shared" si="95"/>
        <v/>
      </c>
      <c r="GC32" s="115" t="str">
        <f t="shared" si="96"/>
        <v/>
      </c>
      <c r="GD32" s="115" t="str">
        <f>IF(GC32&lt;&gt;"", IF(RANK(GC32, GC$5:GC$62)+COUNTIF(GC$5:GC32,GC32)-1&lt;=(GD$65-GB$63),RANK(GC32, GC$5:GC$62)+COUNTIF(GC$5:GC32,GC32)-1, ""), "")</f>
        <v/>
      </c>
      <c r="GE32" s="117" t="str">
        <f t="shared" si="97"/>
        <v/>
      </c>
      <c r="GF32" s="77"/>
      <c r="GG32" s="114">
        <f t="shared" si="172"/>
        <v>0</v>
      </c>
      <c r="GH32" s="115" t="str">
        <f t="shared" si="98"/>
        <v/>
      </c>
      <c r="GI32" s="115" t="str">
        <f t="shared" si="99"/>
        <v/>
      </c>
      <c r="GJ32" s="115" t="str">
        <f>IF(GI32&lt;&gt;"", IF(RANK(GI32, GI$5:GI$62)+COUNTIF(GI$5:GI32,GI32)-1&lt;=(GJ$65-GH$63),RANK(GI32, GI$5:GI$62)+COUNTIF(GI$5:GI32,GI32)-1, ""), "")</f>
        <v/>
      </c>
      <c r="GK32" s="117" t="str">
        <f t="shared" si="100"/>
        <v/>
      </c>
      <c r="GL32" s="77"/>
      <c r="GM32" s="114">
        <f t="shared" si="173"/>
        <v>0</v>
      </c>
      <c r="GN32" s="115" t="str">
        <f t="shared" si="101"/>
        <v/>
      </c>
      <c r="GO32" s="115" t="str">
        <f t="shared" si="102"/>
        <v/>
      </c>
      <c r="GP32" s="115" t="str">
        <f>IF(GO32&lt;&gt;"", IF(RANK(GO32, GO$5:GO$62)+COUNTIF(GO$5:GO32,GO32)-1&lt;=(GP$65-GN$63),RANK(GO32, GO$5:GO$62)+COUNTIF(GO$5:GO32,GO32)-1, ""), "")</f>
        <v/>
      </c>
      <c r="GQ32" s="117" t="str">
        <f t="shared" si="103"/>
        <v/>
      </c>
      <c r="GR32" s="77"/>
      <c r="GS32" s="114">
        <f t="shared" si="174"/>
        <v>0</v>
      </c>
      <c r="GT32" s="115" t="str">
        <f t="shared" si="104"/>
        <v/>
      </c>
      <c r="GU32" s="115" t="str">
        <f t="shared" si="105"/>
        <v/>
      </c>
      <c r="GV32" s="115" t="str">
        <f>IF(GU32&lt;&gt;"", IF(RANK(GU32, GU$5:GU$62)+COUNTIF(GU$5:GU32,GU32)-1&lt;=(GV$65-GT$63),RANK(GU32, GU$5:GU$62)+COUNTIF(GU$5:GU32,GU32)-1, ""), "")</f>
        <v/>
      </c>
      <c r="GW32" s="117" t="str">
        <f t="shared" si="106"/>
        <v/>
      </c>
      <c r="GX32" s="77"/>
      <c r="GY32" s="114">
        <f t="shared" si="175"/>
        <v>0</v>
      </c>
      <c r="GZ32" s="115" t="str">
        <f t="shared" si="107"/>
        <v/>
      </c>
      <c r="HA32" s="115" t="str">
        <f t="shared" si="108"/>
        <v/>
      </c>
      <c r="HB32" s="115" t="str">
        <f>IF(HA32&lt;&gt;"", IF(RANK(HA32, HA$5:HA$62)+COUNTIF(HA$5:HA32,HA32)-1&lt;=(HB$65-GZ$63),RANK(HA32, HA$5:HA$62)+COUNTIF(HA$5:HA32,HA32)-1, ""), "")</f>
        <v/>
      </c>
      <c r="HC32" s="117" t="str">
        <f t="shared" si="109"/>
        <v/>
      </c>
      <c r="HD32" s="77"/>
      <c r="HE32" s="114">
        <f t="shared" si="176"/>
        <v>0</v>
      </c>
      <c r="HF32" s="115" t="str">
        <f t="shared" si="110"/>
        <v/>
      </c>
      <c r="HG32" s="115" t="str">
        <f t="shared" si="111"/>
        <v/>
      </c>
      <c r="HH32" s="115" t="str">
        <f>IF(HG32&lt;&gt;"", IF(RANK(HG32, HG$5:HG$62)+COUNTIF(HG$5:HG32,HG32)-1&lt;=(HH$65-HF$63),RANK(HG32, HG$5:HG$62)+COUNTIF(HG$5:HG32,HG32)-1, ""), "")</f>
        <v/>
      </c>
      <c r="HI32" s="117" t="str">
        <f t="shared" si="112"/>
        <v/>
      </c>
      <c r="HJ32" s="77"/>
      <c r="HK32" s="114">
        <f t="shared" si="177"/>
        <v>0</v>
      </c>
      <c r="HL32" s="115" t="str">
        <f t="shared" si="113"/>
        <v/>
      </c>
      <c r="HM32" s="115" t="str">
        <f t="shared" si="114"/>
        <v/>
      </c>
      <c r="HN32" s="115" t="str">
        <f>IF(HM32&lt;&gt;"", IF(RANK(HM32, HM$5:HM$62)+COUNTIF(HM$5:HM32,HM32)-1&lt;=(HN$65-HL$63),RANK(HM32, HM$5:HM$62)+COUNTIF(HM$5:HM32,HM32)-1, ""), "")</f>
        <v/>
      </c>
      <c r="HO32" s="117" t="str">
        <f t="shared" si="115"/>
        <v/>
      </c>
      <c r="HP32" s="77"/>
      <c r="HQ32" s="114">
        <f t="shared" si="178"/>
        <v>0</v>
      </c>
      <c r="HR32" s="115" t="str">
        <f t="shared" si="116"/>
        <v/>
      </c>
      <c r="HS32" s="115" t="str">
        <f t="shared" si="117"/>
        <v/>
      </c>
      <c r="HT32" s="115" t="str">
        <f>IF(HS32&lt;&gt;"", IF(RANK(HS32, HS$5:HS$62)+COUNTIF(HS$5:HS32,HS32)-1&lt;=(HT$65-HR$63),RANK(HS32, HS$5:HS$62)+COUNTIF(HS$5:HS32,HS32)-1, ""), "")</f>
        <v/>
      </c>
      <c r="HU32" s="117" t="str">
        <f t="shared" si="118"/>
        <v/>
      </c>
      <c r="HV32" s="77"/>
      <c r="HW32" s="114">
        <f t="shared" si="179"/>
        <v>0</v>
      </c>
      <c r="HX32" s="115" t="str">
        <f t="shared" si="119"/>
        <v/>
      </c>
      <c r="HY32" s="115" t="str">
        <f t="shared" si="120"/>
        <v/>
      </c>
      <c r="HZ32" s="115" t="str">
        <f>IF(HY32&lt;&gt;"", IF(RANK(HY32, HY$5:HY$62)+COUNTIF(HY$5:HY32,HY32)-1&lt;=(HZ$65-HX$63),RANK(HY32, HY$5:HY$62)+COUNTIF(HY$5:HY32,HY32)-1, ""), "")</f>
        <v/>
      </c>
      <c r="IA32" s="117" t="str">
        <f t="shared" si="121"/>
        <v/>
      </c>
      <c r="IB32" s="77"/>
      <c r="IC32" s="114">
        <f t="shared" si="180"/>
        <v>0</v>
      </c>
      <c r="ID32" s="115" t="str">
        <f t="shared" si="122"/>
        <v/>
      </c>
      <c r="IE32" s="115" t="str">
        <f t="shared" si="123"/>
        <v/>
      </c>
      <c r="IF32" s="115" t="str">
        <f>IF(IE32&lt;&gt;"", IF(RANK(IE32, IE$5:IE$62)+COUNTIF(IE$5:IE32,IE32)-1&lt;=(IF$65-ID$63),RANK(IE32, IE$5:IE$62)+COUNTIF(IE$5:IE32,IE32)-1, ""), "")</f>
        <v/>
      </c>
      <c r="IG32" s="117" t="str">
        <f t="shared" si="124"/>
        <v/>
      </c>
      <c r="IH32" s="77"/>
      <c r="II32" s="114">
        <f t="shared" si="181"/>
        <v>0</v>
      </c>
      <c r="IJ32" s="115" t="str">
        <f t="shared" si="125"/>
        <v/>
      </c>
      <c r="IK32" s="115" t="str">
        <f t="shared" si="126"/>
        <v/>
      </c>
      <c r="IL32" s="115" t="str">
        <f>IF(IK32&lt;&gt;"", IF(RANK(IK32, IK$5:IK$62)+COUNTIF(IK$5:IK32,IK32)-1&lt;=(IL$65-IJ$63),RANK(IK32, IK$5:IK$62)+COUNTIF(IK$5:IK32,IK32)-1, ""), "")</f>
        <v/>
      </c>
      <c r="IM32" s="117" t="str">
        <f t="shared" si="127"/>
        <v/>
      </c>
      <c r="IN32" s="104" t="str">
        <f t="shared" si="128"/>
        <v/>
      </c>
      <c r="IO32" s="41">
        <f t="shared" si="129"/>
        <v>7022</v>
      </c>
      <c r="IP32" s="42">
        <v>10905</v>
      </c>
      <c r="IQ32" s="43">
        <f t="shared" si="130"/>
        <v>17927</v>
      </c>
      <c r="IR32" s="43"/>
      <c r="IS32" s="98" t="str">
        <f t="shared" si="131"/>
        <v/>
      </c>
      <c r="IT32" s="77" t="str">
        <f t="shared" si="0"/>
        <v/>
      </c>
      <c r="IU32" s="77" t="str">
        <f t="shared" si="132"/>
        <v/>
      </c>
      <c r="IV32" s="77"/>
      <c r="IW32" s="99" t="str">
        <f t="shared" si="133"/>
        <v/>
      </c>
      <c r="IX32" s="77" t="str">
        <f t="shared" si="134"/>
        <v/>
      </c>
      <c r="IY32" s="98" t="str">
        <f t="shared" si="135"/>
        <v/>
      </c>
      <c r="IZ32" s="98" t="str">
        <f>IF(IY32&lt;&gt;"", IF(RANK(IY32, $IY$5:$IY$62)+COUNTIF(IY$5:IY32,IY32)-1&lt;=(400-$IU$63-$IX$63), RANK(IY32, $IY$5:$IY$62)+COUNTIF(IY$5:IY32,IY32)-1, ""), "")</f>
        <v/>
      </c>
      <c r="JA32" s="82" t="str">
        <f t="shared" si="136"/>
        <v/>
      </c>
      <c r="JB32" s="90" t="str">
        <f t="shared" si="137"/>
        <v/>
      </c>
      <c r="JD32" s="106">
        <f t="shared" si="1"/>
        <v>5.6163202679141724E-4</v>
      </c>
      <c r="JE32" s="56">
        <f t="shared" si="2"/>
        <v>0</v>
      </c>
      <c r="JF32" s="64">
        <f t="shared" si="138"/>
        <v>-5.6163202679141724E-4</v>
      </c>
      <c r="JH32" s="108" t="str">
        <f t="shared" si="3"/>
        <v/>
      </c>
      <c r="JI32" s="56" t="str">
        <f t="shared" si="139"/>
        <v/>
      </c>
      <c r="JJ32" s="56" t="str">
        <f t="shared" si="4"/>
        <v/>
      </c>
      <c r="JK32" s="107" t="str">
        <f t="shared" si="140"/>
        <v/>
      </c>
    </row>
    <row r="33" spans="1:271" ht="15" customHeight="1" x14ac:dyDescent="0.2">
      <c r="A33" s="130" t="s">
        <v>225</v>
      </c>
      <c r="B33" s="118">
        <v>38751</v>
      </c>
      <c r="C33" s="119">
        <f t="shared" si="141"/>
        <v>0.56087711680416852</v>
      </c>
      <c r="D33" s="120" t="str">
        <f t="shared" si="5"/>
        <v/>
      </c>
      <c r="E33" s="120">
        <f t="shared" si="6"/>
        <v>38751</v>
      </c>
      <c r="F33" s="120" t="str">
        <f>IF(E33&lt;&gt;"", IF(RANK(E33, E$5:E$62)+COUNTIF(E$5:E33,E33)-1&lt;=(F$65-D$63),RANK(E33, E$5:E$62)+COUNTIF(E$5:E33,E33)-1, ""), "")</f>
        <v/>
      </c>
      <c r="G33" s="121" t="str">
        <f t="shared" si="7"/>
        <v/>
      </c>
      <c r="H33" s="118">
        <v>52867</v>
      </c>
      <c r="I33" s="119">
        <f t="shared" si="142"/>
        <v>0.86303606118484422</v>
      </c>
      <c r="J33" s="120" t="str">
        <f t="shared" si="8"/>
        <v/>
      </c>
      <c r="K33" s="120">
        <f t="shared" si="9"/>
        <v>52867</v>
      </c>
      <c r="L33" s="120">
        <f>IF(K33&lt;&gt;"", IF(RANK(K33, K$5:K$62)+COUNTIF(K$5:K33,K33)-1&lt;=(L$65-J$63),RANK(K33, K$5:K$62)+COUNTIF(K$5:K33,K33)-1, ""), "")</f>
        <v>1</v>
      </c>
      <c r="M33" s="121">
        <f t="shared" si="10"/>
        <v>1</v>
      </c>
      <c r="N33" s="118">
        <v>24483</v>
      </c>
      <c r="O33" s="119">
        <f t="shared" si="143"/>
        <v>0.41973255614606547</v>
      </c>
      <c r="P33" s="120" t="str">
        <f t="shared" si="11"/>
        <v/>
      </c>
      <c r="Q33" s="120">
        <f t="shared" si="12"/>
        <v>24483</v>
      </c>
      <c r="R33" s="120" t="str">
        <f>IF(Q33&lt;&gt;"", IF(RANK(Q33, Q$5:Q$62)+COUNTIF(Q$5:Q33,Q33)-1&lt;=(R$65-P$63),RANK(Q33, Q$5:Q$62)+COUNTIF(Q$5:Q33,Q33)-1, ""), "")</f>
        <v/>
      </c>
      <c r="S33" s="121" t="str">
        <f t="shared" si="13"/>
        <v/>
      </c>
      <c r="T33" s="118">
        <v>33558</v>
      </c>
      <c r="U33" s="119">
        <f t="shared" si="144"/>
        <v>0.58745886142427006</v>
      </c>
      <c r="V33" s="120" t="str">
        <f t="shared" si="14"/>
        <v/>
      </c>
      <c r="W33" s="120">
        <f t="shared" si="15"/>
        <v>33558</v>
      </c>
      <c r="X33" s="120" t="str">
        <f>IF(W33&lt;&gt;"", IF(RANK(W33, W$5:W$62)+COUNTIF(W$5:W33,W33)-1&lt;=(X$65-V$63),RANK(W33, W$5:W$62)+COUNTIF(W$5:W33,W33)-1, ""), "")</f>
        <v/>
      </c>
      <c r="Y33" s="121" t="str">
        <f t="shared" si="16"/>
        <v/>
      </c>
      <c r="Z33" s="118">
        <v>33150</v>
      </c>
      <c r="AA33" s="119">
        <f t="shared" si="145"/>
        <v>0.59859154929577463</v>
      </c>
      <c r="AB33" s="120" t="str">
        <f t="shared" si="17"/>
        <v/>
      </c>
      <c r="AC33" s="120">
        <f t="shared" si="18"/>
        <v>33150</v>
      </c>
      <c r="AD33" s="120">
        <f>IF(AC33&lt;&gt;"", IF(RANK(AC33, AC$5:AC$62)+COUNTIF(AC$5:AC33,AC33)-1&lt;=(AD$65-AB$63),RANK(AC33, AC$5:AC$62)+COUNTIF(AC$5:AC33,AC33)-1, ""), "")</f>
        <v>1</v>
      </c>
      <c r="AE33" s="121">
        <f t="shared" si="19"/>
        <v>1</v>
      </c>
      <c r="AF33" s="118">
        <v>60132</v>
      </c>
      <c r="AG33" s="119">
        <f t="shared" si="146"/>
        <v>0.8125726331720764</v>
      </c>
      <c r="AH33" s="120" t="str">
        <f t="shared" si="20"/>
        <v/>
      </c>
      <c r="AI33" s="120">
        <f t="shared" si="21"/>
        <v>60132</v>
      </c>
      <c r="AJ33" s="120">
        <f>IF(AI33&lt;&gt;"", IF(RANK(AI33, AI$5:AI$62)+COUNTIF(AI$5:AI33,AI33)-1&lt;=(AJ$65-AH$63),RANK(AI33, AI$5:AI$62)+COUNTIF(AI$5:AI33,AI33)-1, ""), "")</f>
        <v>1</v>
      </c>
      <c r="AK33" s="121">
        <f t="shared" si="22"/>
        <v>1</v>
      </c>
      <c r="AL33" s="118">
        <v>55015</v>
      </c>
      <c r="AM33" s="119">
        <f t="shared" si="147"/>
        <v>0.86575079469990246</v>
      </c>
      <c r="AN33" s="120" t="str">
        <f t="shared" si="23"/>
        <v/>
      </c>
      <c r="AO33" s="120">
        <f t="shared" si="24"/>
        <v>55015</v>
      </c>
      <c r="AP33" s="120">
        <f>IF(AO33&lt;&gt;"", IF(RANK(AO33, AO$5:AO$62)+COUNTIF(AO$5:AO33,AO33)-1&lt;=(AP$65-AN$63),RANK(AO33, AO$5:AO$62)+COUNTIF(AO$5:AO33,AO33)-1, ""), "")</f>
        <v>1</v>
      </c>
      <c r="AQ33" s="121">
        <f t="shared" si="25"/>
        <v>1</v>
      </c>
      <c r="AR33" s="118">
        <v>67084</v>
      </c>
      <c r="AS33" s="119">
        <f t="shared" si="148"/>
        <v>0.86425065381791011</v>
      </c>
      <c r="AT33" s="120" t="str">
        <f t="shared" si="26"/>
        <v/>
      </c>
      <c r="AU33" s="120">
        <f t="shared" si="27"/>
        <v>67084</v>
      </c>
      <c r="AV33" s="120">
        <f>IF(AU33&lt;&gt;"", IF(RANK(AU33, AU$5:AU$62)+COUNTIF(AU$5:AU33,AU33)-1&lt;=(AV$65-AT$63),RANK(AU33, AU$5:AU$62)+COUNTIF(AU$5:AU33,AU33)-1, ""), "")</f>
        <v>1</v>
      </c>
      <c r="AW33" s="121">
        <f t="shared" si="28"/>
        <v>1</v>
      </c>
      <c r="AX33" s="118">
        <v>60502</v>
      </c>
      <c r="AY33" s="119">
        <f t="shared" si="149"/>
        <v>0.83116276513902632</v>
      </c>
      <c r="AZ33" s="120" t="str">
        <f t="shared" si="29"/>
        <v/>
      </c>
      <c r="BA33" s="120">
        <f t="shared" si="30"/>
        <v>60502</v>
      </c>
      <c r="BB33" s="120">
        <f>IF(BA33&lt;&gt;"", IF(RANK(BA33, BA$5:BA$62)+COUNTIF(BA$5:BA33,BA33)-1&lt;=(BB$65-AZ$63),RANK(BA33, BA$5:BA$62)+COUNTIF(BA$5:BA33,BA33)-1, ""), "")</f>
        <v>1</v>
      </c>
      <c r="BC33" s="121">
        <f t="shared" si="31"/>
        <v>1</v>
      </c>
      <c r="BD33" s="118">
        <v>64769</v>
      </c>
      <c r="BE33" s="119">
        <f t="shared" si="150"/>
        <v>0.92051107131690402</v>
      </c>
      <c r="BF33" s="120" t="str">
        <f t="shared" si="32"/>
        <v/>
      </c>
      <c r="BG33" s="120">
        <f t="shared" si="33"/>
        <v>64769</v>
      </c>
      <c r="BH33" s="120">
        <f>IF(BG33&lt;&gt;"", IF(RANK(BG33, BG$5:BG$62)+COUNTIF(BG$5:BG33,BG33)-1&lt;=(BH$65-BF$63),RANK(BG33, BG$5:BG$62)+COUNTIF(BG$5:BG33,BG33)-1, ""), "")</f>
        <v>1</v>
      </c>
      <c r="BI33" s="121">
        <f t="shared" si="34"/>
        <v>1</v>
      </c>
      <c r="BJ33" s="118">
        <v>59866</v>
      </c>
      <c r="BK33" s="119">
        <f t="shared" si="151"/>
        <v>0.83939988782950081</v>
      </c>
      <c r="BL33" s="120" t="str">
        <f t="shared" si="35"/>
        <v/>
      </c>
      <c r="BM33" s="120">
        <f t="shared" si="36"/>
        <v>59866</v>
      </c>
      <c r="BN33" s="120">
        <f>IF(BM33&lt;&gt;"", IF(RANK(BM33, BM$5:BM$62)+COUNTIF(BM$5:BM33,BM33)-1&lt;=(BN$65-BL$63),RANK(BM33, BM$5:BM$62)+COUNTIF(BM$5:BM33,BM33)-1, ""), "")</f>
        <v>2</v>
      </c>
      <c r="BO33" s="121">
        <f t="shared" si="37"/>
        <v>1</v>
      </c>
      <c r="BP33" s="118">
        <v>57325</v>
      </c>
      <c r="BQ33" s="119">
        <f t="shared" si="152"/>
        <v>0.79849841902188301</v>
      </c>
      <c r="BR33" s="120" t="str">
        <f t="shared" si="38"/>
        <v/>
      </c>
      <c r="BS33" s="120">
        <f t="shared" si="39"/>
        <v>57325</v>
      </c>
      <c r="BT33" s="120">
        <f>IF(BS33&lt;&gt;"", IF(RANK(BS33, BS$5:BS$62)+COUNTIF(BS$5:BS33,BS33)-1&lt;=(BT$65-BR$63),RANK(BS33, BS$5:BS$62)+COUNTIF(BS$5:BS33,BS33)-1, ""), "")</f>
        <v>4</v>
      </c>
      <c r="BU33" s="121">
        <f t="shared" si="40"/>
        <v>1</v>
      </c>
      <c r="BV33" s="118">
        <v>58551</v>
      </c>
      <c r="BW33" s="119">
        <f t="shared" si="153"/>
        <v>0.8475211695737136</v>
      </c>
      <c r="BX33" s="120" t="str">
        <f t="shared" si="41"/>
        <v/>
      </c>
      <c r="BY33" s="120">
        <f t="shared" si="42"/>
        <v>58551</v>
      </c>
      <c r="BZ33" s="120">
        <f>IF(BY33&lt;&gt;"", IF(RANK(BY33, BY$5:BY$62)+COUNTIF(BY$5:BY33,BY33)-1&lt;=(BZ$65-BX$63),RANK(BY33, BY$5:BY$62)+COUNTIF(BY$5:BY33,BY33)-1, ""), "")</f>
        <v>1</v>
      </c>
      <c r="CA33" s="121">
        <f t="shared" si="43"/>
        <v>1</v>
      </c>
      <c r="CB33" s="118">
        <v>63453</v>
      </c>
      <c r="CC33" s="119">
        <f t="shared" si="154"/>
        <v>0.87659215870472196</v>
      </c>
      <c r="CD33" s="120" t="str">
        <f t="shared" si="44"/>
        <v/>
      </c>
      <c r="CE33" s="120">
        <f t="shared" si="45"/>
        <v>63453</v>
      </c>
      <c r="CF33" s="120">
        <f>IF(CE33&lt;&gt;"", IF(RANK(CE33, CE$5:CE$62)+COUNTIF(CE$5:CE33,CE33)-1&lt;=(CF$65-CD$63),RANK(CE33, CE$5:CE$62)+COUNTIF(CE$5:CE33,CE33)-1, ""), "")</f>
        <v>2</v>
      </c>
      <c r="CG33" s="121">
        <f t="shared" si="46"/>
        <v>1</v>
      </c>
      <c r="CH33" s="118">
        <v>77052</v>
      </c>
      <c r="CI33" s="119">
        <f t="shared" si="155"/>
        <v>1.1534730538922155</v>
      </c>
      <c r="CJ33" s="120">
        <f t="shared" si="47"/>
        <v>1</v>
      </c>
      <c r="CK33" s="120">
        <f t="shared" si="48"/>
        <v>10252</v>
      </c>
      <c r="CL33" s="120" t="str">
        <f>IF(CK33&lt;&gt;"", IF(RANK(CK33, CK$5:CK$62)+COUNTIF(CK$5:CK33,CK33)-1&lt;=(CL$65-CJ$63),RANK(CK33, CK$5:CK$62)+COUNTIF(CK$5:CK33,CK33)-1, ""), "")</f>
        <v/>
      </c>
      <c r="CM33" s="121">
        <f t="shared" si="49"/>
        <v>1</v>
      </c>
      <c r="CN33" s="118">
        <v>8061</v>
      </c>
      <c r="CO33" s="119">
        <f t="shared" si="156"/>
        <v>0.11160028242721269</v>
      </c>
      <c r="CP33" s="120" t="str">
        <f t="shared" si="50"/>
        <v/>
      </c>
      <c r="CQ33" s="120">
        <f t="shared" si="51"/>
        <v>8061</v>
      </c>
      <c r="CR33" s="120" t="str">
        <f>IF(CQ33&lt;&gt;"", IF(RANK(CQ33, CQ$5:CQ$62)+COUNTIF(CQ$5:CQ33,CQ33)-1&lt;=(CR$65-CP$63),RANK(CQ33, CQ$5:CQ$62)+COUNTIF(CQ$5:CQ33,CQ33)-1, ""), "")</f>
        <v/>
      </c>
      <c r="CS33" s="121" t="str">
        <f t="shared" si="52"/>
        <v/>
      </c>
      <c r="CT33" s="118">
        <v>13381</v>
      </c>
      <c r="CU33" s="119">
        <f t="shared" si="157"/>
        <v>0.18473368859927658</v>
      </c>
      <c r="CV33" s="120" t="str">
        <f t="shared" si="53"/>
        <v/>
      </c>
      <c r="CW33" s="120">
        <f t="shared" si="54"/>
        <v>13381</v>
      </c>
      <c r="CX33" s="120" t="str">
        <f>IF(CW33&lt;&gt;"", IF(RANK(CW33, CW$5:CW$62)+COUNTIF(CW$5:CW33,CW33)-1&lt;=(CX$65-CV$63),RANK(CW33, CW$5:CW$62)+COUNTIF(CW$5:CW33,CW33)-1, ""), "")</f>
        <v/>
      </c>
      <c r="CY33" s="121" t="str">
        <f t="shared" si="55"/>
        <v/>
      </c>
      <c r="CZ33" s="118">
        <v>10788</v>
      </c>
      <c r="DA33" s="119">
        <f t="shared" si="158"/>
        <v>0.1473790625554994</v>
      </c>
      <c r="DB33" s="120" t="str">
        <f t="shared" si="56"/>
        <v/>
      </c>
      <c r="DC33" s="120">
        <f t="shared" si="57"/>
        <v>10788</v>
      </c>
      <c r="DD33" s="120" t="str">
        <f>IF(DC33&lt;&gt;"", IF(RANK(DC33, DC$5:DC$62)+COUNTIF(DC$5:DC33,DC33)-1&lt;=(DD$65-DB$63),RANK(DC33, DC$5:DC$62)+COUNTIF(DC$5:DC33,DC33)-1, ""), "")</f>
        <v/>
      </c>
      <c r="DE33" s="121" t="str">
        <f t="shared" si="58"/>
        <v/>
      </c>
      <c r="DF33" s="118">
        <v>11465</v>
      </c>
      <c r="DG33" s="119">
        <f t="shared" si="159"/>
        <v>0.17892535543174617</v>
      </c>
      <c r="DH33" s="120" t="str">
        <f t="shared" si="59"/>
        <v/>
      </c>
      <c r="DI33" s="120">
        <f t="shared" si="60"/>
        <v>11465</v>
      </c>
      <c r="DJ33" s="120" t="str">
        <f>IF(DI33&lt;&gt;"", IF(RANK(DI33, DI$5:DI$62)+COUNTIF(DI$5:DI33,DI33)-1&lt;=(DJ$65-DH$63),RANK(DI33, DI$5:DI$62)+COUNTIF(DI$5:DI33,DI33)-1, ""), "")</f>
        <v/>
      </c>
      <c r="DK33" s="121" t="str">
        <f t="shared" si="61"/>
        <v/>
      </c>
      <c r="DL33" s="118">
        <v>8959</v>
      </c>
      <c r="DM33" s="119">
        <f t="shared" si="160"/>
        <v>0.12266553480475383</v>
      </c>
      <c r="DN33" s="120" t="str">
        <f t="shared" si="62"/>
        <v/>
      </c>
      <c r="DO33" s="120">
        <f t="shared" si="63"/>
        <v>8959</v>
      </c>
      <c r="DP33" s="120" t="str">
        <f>IF(DO33&lt;&gt;"", IF(RANK(DO33, DO$5:DO$62)+COUNTIF(DO$5:DO33,DO33)-1&lt;=(DP$65-DN$63),RANK(DO33, DO$5:DO$62)+COUNTIF(DO$5:DO33,DO33)-1, ""), "")</f>
        <v/>
      </c>
      <c r="DQ33" s="121" t="str">
        <f t="shared" si="64"/>
        <v/>
      </c>
      <c r="DR33" s="118">
        <v>4802</v>
      </c>
      <c r="DS33" s="119">
        <f t="shared" si="161"/>
        <v>7.323471099588226E-2</v>
      </c>
      <c r="DT33" s="120" t="str">
        <f t="shared" si="65"/>
        <v/>
      </c>
      <c r="DU33" s="120">
        <f t="shared" si="66"/>
        <v>4802</v>
      </c>
      <c r="DV33" s="120" t="str">
        <f>IF(DU33&lt;&gt;"", IF(RANK(DU33, DU$5:DU$62)+COUNTIF(DU$5:DU33,DU33)-1&lt;=(DV$65-DT$63),RANK(DU33, DU$5:DU$62)+COUNTIF(DU$5:DU33,DU33)-1, ""), "")</f>
        <v/>
      </c>
      <c r="DW33" s="121" t="str">
        <f t="shared" si="67"/>
        <v/>
      </c>
      <c r="DX33" s="118">
        <v>6507</v>
      </c>
      <c r="DY33" s="119">
        <f t="shared" si="162"/>
        <v>9.2384359826220286E-2</v>
      </c>
      <c r="DZ33" s="120" t="str">
        <f t="shared" si="68"/>
        <v/>
      </c>
      <c r="EA33" s="120">
        <f t="shared" si="69"/>
        <v>6507</v>
      </c>
      <c r="EB33" s="120" t="str">
        <f>IF(EA33&lt;&gt;"", IF(RANK(EA33, EA$5:EA$62)+COUNTIF(EA$5:EA33,EA33)-1&lt;=(EB$65-DZ$63),RANK(EA33, EA$5:EA$62)+COUNTIF(EA$5:EA33,EA33)-1, ""), "")</f>
        <v/>
      </c>
      <c r="EC33" s="121" t="str">
        <f t="shared" si="70"/>
        <v/>
      </c>
      <c r="ED33" s="118">
        <v>8167</v>
      </c>
      <c r="EE33" s="119">
        <f t="shared" si="163"/>
        <v>0.13549564496059727</v>
      </c>
      <c r="EF33" s="120" t="str">
        <f t="shared" si="71"/>
        <v/>
      </c>
      <c r="EG33" s="122">
        <f t="shared" si="72"/>
        <v>8167</v>
      </c>
      <c r="EH33" s="120" t="str">
        <f>IF(EG33&lt;&gt;"", IF(RANK(EG33, EG$5:EG$62)+COUNTIF(EG$5:EG33,EG33)-1&lt;=(EH$65-EF$63),RANK(EG33, EG$5:EG$62)+COUNTIF(EG$5:EG33,EG33)-1, ""), "")</f>
        <v/>
      </c>
      <c r="EI33" s="121" t="str">
        <f t="shared" si="73"/>
        <v/>
      </c>
      <c r="EJ33" s="118">
        <v>5663</v>
      </c>
      <c r="EK33" s="119">
        <f t="shared" si="164"/>
        <v>8.679592305923825E-2</v>
      </c>
      <c r="EL33" s="120" t="str">
        <f t="shared" si="74"/>
        <v/>
      </c>
      <c r="EM33" s="120">
        <f t="shared" si="75"/>
        <v>5663</v>
      </c>
      <c r="EN33" s="120" t="str">
        <f>IF(EM33&lt;&gt;"", IF(RANK(EM33, EM$5:EM$62)+COUNTIF(EM$5:EM33,EM33)-1&lt;=(EN$65-EL$63),RANK(EM33, EM$5:EM$62)+COUNTIF(EM$5:EM33,EM33)-1, ""), "")</f>
        <v/>
      </c>
      <c r="EO33" s="121" t="str">
        <f t="shared" si="76"/>
        <v/>
      </c>
      <c r="EP33" s="118">
        <v>5672</v>
      </c>
      <c r="EQ33" s="119">
        <f t="shared" si="165"/>
        <v>8.1897858700203593E-2</v>
      </c>
      <c r="ER33" s="120" t="str">
        <f t="shared" si="77"/>
        <v/>
      </c>
      <c r="ES33" s="120">
        <f t="shared" si="78"/>
        <v>5672</v>
      </c>
      <c r="ET33" s="120" t="str">
        <f>IF(ES33&lt;&gt;"", IF(RANK(ES33, ES$5:ES$62)+COUNTIF(ES$5:ES33,ES33)-1&lt;=(ET$65-ER$63),RANK(ES33, ES$5:ES$62)+COUNTIF(ES$5:ES33,ES33)-1, ""), "")</f>
        <v/>
      </c>
      <c r="EU33" s="121" t="str">
        <f t="shared" si="79"/>
        <v/>
      </c>
      <c r="EV33" s="118">
        <v>63590</v>
      </c>
      <c r="EW33" s="119">
        <f t="shared" si="166"/>
        <v>1.0224294557440308</v>
      </c>
      <c r="EX33" s="120">
        <f t="shared" si="80"/>
        <v>1</v>
      </c>
      <c r="EY33" s="120">
        <f t="shared" si="81"/>
        <v>1395</v>
      </c>
      <c r="EZ33" s="120" t="str">
        <f>IF(EY33&lt;&gt;"", IF(RANK(EY33, EY$5:EY$62)+COUNTIF(EY$5:EY33,EY33)-1&lt;=(EZ$65-EX$63),RANK(EY33, EY$5:EY$62)+COUNTIF(EY$5:EY33,EY33)-1, ""), "")</f>
        <v/>
      </c>
      <c r="FA33" s="121">
        <f t="shared" si="82"/>
        <v>1</v>
      </c>
      <c r="FB33" s="118">
        <v>30010</v>
      </c>
      <c r="FC33" s="119">
        <f t="shared" si="167"/>
        <v>0.49866236852162643</v>
      </c>
      <c r="FD33" s="120" t="str">
        <f t="shared" si="83"/>
        <v/>
      </c>
      <c r="FE33" s="120">
        <f t="shared" si="84"/>
        <v>30010</v>
      </c>
      <c r="FF33" s="120" t="str">
        <f>IF(FE33&lt;&gt;"", IF(RANK(FE33, FE$5:FE$62)+COUNTIF(FE$5:FE33,FE33)-1&lt;=(FF$65-FD$63),RANK(FE33, FE$5:FE$62)+COUNTIF(FE$5:FE33,FE33)-1, ""), "")</f>
        <v/>
      </c>
      <c r="FG33" s="121" t="str">
        <f t="shared" si="85"/>
        <v/>
      </c>
      <c r="FH33" s="118">
        <v>66825</v>
      </c>
      <c r="FI33" s="119">
        <f t="shared" si="168"/>
        <v>0.99764119254139105</v>
      </c>
      <c r="FJ33" s="120" t="str">
        <f t="shared" si="86"/>
        <v/>
      </c>
      <c r="FK33" s="120">
        <f t="shared" si="87"/>
        <v>66825</v>
      </c>
      <c r="FL33" s="120">
        <f>IF(FK33&lt;&gt;"", IF(RANK(FK33, FK$5:FK$62)+COUNTIF(FK$5:FK33,FK33)-1&lt;=(FL$65-FJ$63),RANK(FK33, FK$5:FK$62)+COUNTIF(FK$5:FK33,FK33)-1, ""), "")</f>
        <v>1</v>
      </c>
      <c r="FM33" s="121">
        <f t="shared" si="88"/>
        <v>1</v>
      </c>
      <c r="FN33" s="118">
        <v>52314</v>
      </c>
      <c r="FO33" s="119">
        <f t="shared" si="169"/>
        <v>0.79408014571948993</v>
      </c>
      <c r="FP33" s="120" t="str">
        <f t="shared" si="89"/>
        <v/>
      </c>
      <c r="FQ33" s="120">
        <f t="shared" si="90"/>
        <v>52314</v>
      </c>
      <c r="FR33" s="120">
        <f>IF(FQ33&lt;&gt;"", IF(RANK(FQ33, FQ$5:FQ$62)+COUNTIF(FQ$5:FQ33,FQ33)-1&lt;=(FR$65-FP$63),RANK(FQ33, FQ$5:FQ$62)+COUNTIF(FQ$5:FQ33,FQ33)-1, ""), "")</f>
        <v>2</v>
      </c>
      <c r="FS33" s="121">
        <f t="shared" si="91"/>
        <v>1</v>
      </c>
      <c r="FT33" s="118">
        <v>60797</v>
      </c>
      <c r="FU33" s="119">
        <f t="shared" si="170"/>
        <v>1.0656231924701594</v>
      </c>
      <c r="FV33" s="120">
        <f t="shared" si="92"/>
        <v>1</v>
      </c>
      <c r="FW33" s="120">
        <f t="shared" si="93"/>
        <v>3744</v>
      </c>
      <c r="FX33" s="120" t="str">
        <f>IF(FW33&lt;&gt;"", IF(RANK(FW33, FW$5:FW$62)+COUNTIF(FW$5:FW33,FW33)-1&lt;=(FX$65-FV$63),RANK(FW33, FW$5:FW$62)+COUNTIF(FW$5:FW33,FW33)-1, ""), "")</f>
        <v/>
      </c>
      <c r="FY33" s="121">
        <f t="shared" si="94"/>
        <v>1</v>
      </c>
      <c r="FZ33" s="118">
        <v>72624</v>
      </c>
      <c r="GA33" s="119">
        <f t="shared" si="171"/>
        <v>1.2679656400586634</v>
      </c>
      <c r="GB33" s="120">
        <f t="shared" si="95"/>
        <v>1</v>
      </c>
      <c r="GC33" s="120">
        <f t="shared" si="96"/>
        <v>15348</v>
      </c>
      <c r="GD33" s="120" t="str">
        <f>IF(GC33&lt;&gt;"", IF(RANK(GC33, GC$5:GC$62)+COUNTIF(GC$5:GC33,GC33)-1&lt;=(GD$65-GB$63),RANK(GC33, GC$5:GC$62)+COUNTIF(GC$5:GC33,GC33)-1, ""), "")</f>
        <v/>
      </c>
      <c r="GE33" s="121">
        <f t="shared" si="97"/>
        <v>1</v>
      </c>
      <c r="GF33" s="118">
        <v>30169</v>
      </c>
      <c r="GG33" s="119">
        <f t="shared" si="172"/>
        <v>0.49224167468876961</v>
      </c>
      <c r="GH33" s="120" t="str">
        <f t="shared" si="98"/>
        <v/>
      </c>
      <c r="GI33" s="120">
        <f t="shared" si="99"/>
        <v>30169</v>
      </c>
      <c r="GJ33" s="120" t="str">
        <f>IF(GI33&lt;&gt;"", IF(RANK(GI33, GI$5:GI$62)+COUNTIF(GI$5:GI33,GI33)-1&lt;=(GJ$65-GH$63),RANK(GI33, GI$5:GI$62)+COUNTIF(GI$5:GI33,GI33)-1, ""), "")</f>
        <v/>
      </c>
      <c r="GK33" s="121" t="str">
        <f t="shared" si="100"/>
        <v/>
      </c>
      <c r="GL33" s="118">
        <v>34402</v>
      </c>
      <c r="GM33" s="119">
        <f t="shared" si="173"/>
        <v>0.57111077908926411</v>
      </c>
      <c r="GN33" s="120" t="str">
        <f t="shared" si="101"/>
        <v/>
      </c>
      <c r="GO33" s="120">
        <f t="shared" si="102"/>
        <v>34402</v>
      </c>
      <c r="GP33" s="120" t="str">
        <f>IF(GO33&lt;&gt;"", IF(RANK(GO33, GO$5:GO$62)+COUNTIF(GO$5:GO33,GO33)-1&lt;=(GP$65-GN$63),RANK(GO33, GO$5:GO$62)+COUNTIF(GO$5:GO33,GO33)-1, ""), "")</f>
        <v/>
      </c>
      <c r="GQ33" s="121" t="str">
        <f t="shared" si="103"/>
        <v/>
      </c>
      <c r="GR33" s="118">
        <v>56848</v>
      </c>
      <c r="GS33" s="119">
        <f t="shared" si="174"/>
        <v>1.1238336232800885</v>
      </c>
      <c r="GT33" s="120">
        <f t="shared" si="104"/>
        <v>1</v>
      </c>
      <c r="GU33" s="120">
        <f t="shared" si="105"/>
        <v>6264</v>
      </c>
      <c r="GV33" s="120" t="str">
        <f>IF(GU33&lt;&gt;"", IF(RANK(GU33, GU$5:GU$62)+COUNTIF(GU$5:GU33,GU33)-1&lt;=(GV$65-GT$63),RANK(GU33, GU$5:GU$62)+COUNTIF(GU$5:GU33,GU33)-1, ""), "")</f>
        <v/>
      </c>
      <c r="GW33" s="121">
        <f t="shared" si="106"/>
        <v>1</v>
      </c>
      <c r="GX33" s="118">
        <v>57881</v>
      </c>
      <c r="GY33" s="119">
        <f t="shared" si="175"/>
        <v>0.93254172842688665</v>
      </c>
      <c r="GZ33" s="120" t="str">
        <f t="shared" si="107"/>
        <v/>
      </c>
      <c r="HA33" s="120">
        <f t="shared" si="108"/>
        <v>57881</v>
      </c>
      <c r="HB33" s="120">
        <f>IF(HA33&lt;&gt;"", IF(RANK(HA33, HA$5:HA$62)+COUNTIF(HA$5:HA33,HA33)-1&lt;=(HB$65-GZ$63),RANK(HA33, HA$5:HA$62)+COUNTIF(HA$5:HA33,HA33)-1, ""), "")</f>
        <v>2</v>
      </c>
      <c r="HC33" s="121">
        <f t="shared" si="109"/>
        <v>1</v>
      </c>
      <c r="HD33" s="118">
        <v>38767</v>
      </c>
      <c r="HE33" s="119">
        <f t="shared" si="176"/>
        <v>0.74129952577635005</v>
      </c>
      <c r="HF33" s="120" t="str">
        <f t="shared" si="110"/>
        <v/>
      </c>
      <c r="HG33" s="120">
        <f t="shared" si="111"/>
        <v>38767</v>
      </c>
      <c r="HH33" s="120">
        <f>IF(HG33&lt;&gt;"", IF(RANK(HG33, HG$5:HG$62)+COUNTIF(HG$5:HG33,HG33)-1&lt;=(HH$65-HF$63),RANK(HG33, HG$5:HG$62)+COUNTIF(HG$5:HG33,HG33)-1, ""), "")</f>
        <v>1</v>
      </c>
      <c r="HI33" s="121">
        <f t="shared" si="112"/>
        <v>1</v>
      </c>
      <c r="HJ33" s="118">
        <v>21381</v>
      </c>
      <c r="HK33" s="119">
        <f t="shared" si="177"/>
        <v>0.29321173889193636</v>
      </c>
      <c r="HL33" s="120" t="str">
        <f t="shared" si="113"/>
        <v/>
      </c>
      <c r="HM33" s="120">
        <f t="shared" si="114"/>
        <v>21381</v>
      </c>
      <c r="HN33" s="120" t="str">
        <f>IF(HM33&lt;&gt;"", IF(RANK(HM33, HM$5:HM$62)+COUNTIF(HM$5:HM33,HM33)-1&lt;=(HN$65-HL$63),RANK(HM33, HM$5:HM$62)+COUNTIF(HM$5:HM33,HM33)-1, ""), "")</f>
        <v/>
      </c>
      <c r="HO33" s="121" t="str">
        <f t="shared" si="115"/>
        <v/>
      </c>
      <c r="HP33" s="118">
        <v>21516</v>
      </c>
      <c r="HQ33" s="119">
        <f t="shared" si="178"/>
        <v>0.29178193653376727</v>
      </c>
      <c r="HR33" s="120" t="str">
        <f t="shared" si="116"/>
        <v/>
      </c>
      <c r="HS33" s="120">
        <f t="shared" si="117"/>
        <v>21516</v>
      </c>
      <c r="HT33" s="120" t="str">
        <f>IF(HS33&lt;&gt;"", IF(RANK(HS33, HS$5:HS$62)+COUNTIF(HS$5:HS33,HS33)-1&lt;=(HT$65-HR$63),RANK(HS33, HS$5:HS$62)+COUNTIF(HS$5:HS33,HS33)-1, ""), "")</f>
        <v/>
      </c>
      <c r="HU33" s="121" t="str">
        <f t="shared" si="118"/>
        <v/>
      </c>
      <c r="HV33" s="118">
        <v>40832</v>
      </c>
      <c r="HW33" s="119">
        <f t="shared" si="179"/>
        <v>0.63822936367757166</v>
      </c>
      <c r="HX33" s="120" t="str">
        <f t="shared" si="119"/>
        <v/>
      </c>
      <c r="HY33" s="120">
        <f t="shared" si="120"/>
        <v>40832</v>
      </c>
      <c r="HZ33" s="120">
        <f>IF(HY33&lt;&gt;"", IF(RANK(HY33, HY$5:HY$62)+COUNTIF(HY$5:HY33,HY33)-1&lt;=(HZ$65-HX$63),RANK(HY33, HY$5:HY$62)+COUNTIF(HY$5:HY33,HY33)-1, ""), "")</f>
        <v>2</v>
      </c>
      <c r="IA33" s="121">
        <f t="shared" si="121"/>
        <v>1</v>
      </c>
      <c r="IB33" s="118">
        <v>13310</v>
      </c>
      <c r="IC33" s="119">
        <f t="shared" si="180"/>
        <v>0.19565185435623042</v>
      </c>
      <c r="ID33" s="120" t="str">
        <f t="shared" si="122"/>
        <v/>
      </c>
      <c r="IE33" s="120">
        <f t="shared" si="123"/>
        <v>13310</v>
      </c>
      <c r="IF33" s="120" t="str">
        <f>IF(IE33&lt;&gt;"", IF(RANK(IE33, IE$5:IE$62)+COUNTIF(IE$5:IE33,IE33)-1&lt;=(IF$65-ID$63),RANK(IE33, IE$5:IE$62)+COUNTIF(IE$5:IE33,IE33)-1, ""), "")</f>
        <v/>
      </c>
      <c r="IG33" s="121" t="str">
        <f t="shared" si="124"/>
        <v/>
      </c>
      <c r="IH33" s="118">
        <v>8901</v>
      </c>
      <c r="II33" s="119">
        <f t="shared" si="181"/>
        <v>0.15296442687747036</v>
      </c>
      <c r="IJ33" s="120" t="str">
        <f t="shared" si="125"/>
        <v/>
      </c>
      <c r="IK33" s="120">
        <f t="shared" si="126"/>
        <v>8901</v>
      </c>
      <c r="IL33" s="120" t="str">
        <f>IF(IK33&lt;&gt;"", IF(RANK(IK33, IK$5:IK$62)+COUNTIF(IK$5:IK33,IK33)-1&lt;=(IL$65-IJ$63),RANK(IK33, IK$5:IK$62)+COUNTIF(IK$5:IK33,IK33)-1, ""), "")</f>
        <v/>
      </c>
      <c r="IM33" s="121" t="str">
        <f t="shared" si="127"/>
        <v/>
      </c>
      <c r="IN33" s="123">
        <f t="shared" si="128"/>
        <v>21</v>
      </c>
      <c r="IO33" s="124">
        <f t="shared" si="129"/>
        <v>1560190</v>
      </c>
      <c r="IP33" s="125">
        <v>1530102</v>
      </c>
      <c r="IQ33" s="126">
        <f t="shared" si="130"/>
        <v>3090292</v>
      </c>
      <c r="IR33" s="126"/>
      <c r="IS33" s="127">
        <f t="shared" si="131"/>
        <v>3090292</v>
      </c>
      <c r="IT33" s="118">
        <f t="shared" si="0"/>
        <v>21</v>
      </c>
      <c r="IU33" s="118" t="str">
        <f t="shared" si="132"/>
        <v/>
      </c>
      <c r="IV33" s="118"/>
      <c r="IW33" s="128">
        <f t="shared" si="133"/>
        <v>39.811037823353601</v>
      </c>
      <c r="IX33" s="118">
        <f t="shared" si="134"/>
        <v>39</v>
      </c>
      <c r="IY33" s="127">
        <f t="shared" si="135"/>
        <v>62956</v>
      </c>
      <c r="IZ33" s="127">
        <f>IF(IY33&lt;&gt;"", IF(RANK(IY33, $IY$5:$IY$62)+COUNTIF(IY$5:IY33,IY33)-1&lt;=(400-$IU$63-$IX$63), RANK(IY33, $IY$5:$IY$62)+COUNTIF(IY$5:IY33,IY33)-1, ""), "")</f>
        <v>3</v>
      </c>
      <c r="JA33" s="127">
        <f t="shared" si="136"/>
        <v>40</v>
      </c>
      <c r="JB33" s="129">
        <f t="shared" si="137"/>
        <v>19</v>
      </c>
      <c r="JD33" s="131">
        <f t="shared" si="1"/>
        <v>9.681524847087089E-2</v>
      </c>
      <c r="JE33" s="132">
        <f t="shared" si="2"/>
        <v>0.1</v>
      </c>
      <c r="JF33" s="133">
        <f t="shared" si="138"/>
        <v>3.1847515291291151E-3</v>
      </c>
      <c r="JH33" s="134">
        <f t="shared" si="3"/>
        <v>3090292</v>
      </c>
      <c r="JI33" s="132">
        <f t="shared" si="139"/>
        <v>9.9280557049442192E-2</v>
      </c>
      <c r="JJ33" s="132">
        <f t="shared" si="4"/>
        <v>0.1</v>
      </c>
      <c r="JK33" s="135">
        <f t="shared" si="140"/>
        <v>7.1944295055781371E-4</v>
      </c>
    </row>
    <row r="34" spans="1:271" ht="15" customHeight="1" x14ac:dyDescent="0.2">
      <c r="A34" s="100" t="s">
        <v>226</v>
      </c>
      <c r="B34" s="77">
        <v>51</v>
      </c>
      <c r="C34" s="114">
        <f t="shared" si="141"/>
        <v>7.3816760746851936E-4</v>
      </c>
      <c r="D34" s="115" t="str">
        <f t="shared" si="5"/>
        <v/>
      </c>
      <c r="E34" s="115">
        <f t="shared" si="6"/>
        <v>51</v>
      </c>
      <c r="F34" s="115" t="str">
        <f>IF(E34&lt;&gt;"", IF(RANK(E34, E$5:E$62)+COUNTIF(E$5:E34,E34)-1&lt;=(F$65-D$63),RANK(E34, E$5:E$62)+COUNTIF(E$5:E34,E34)-1, ""), "")</f>
        <v/>
      </c>
      <c r="G34" s="117" t="str">
        <f t="shared" si="7"/>
        <v/>
      </c>
      <c r="H34" s="77">
        <v>70</v>
      </c>
      <c r="I34" s="114">
        <f t="shared" si="142"/>
        <v>1.1427265455376528E-3</v>
      </c>
      <c r="J34" s="115" t="str">
        <f t="shared" si="8"/>
        <v/>
      </c>
      <c r="K34" s="115">
        <f t="shared" si="9"/>
        <v>70</v>
      </c>
      <c r="L34" s="115" t="str">
        <f>IF(K34&lt;&gt;"", IF(RANK(K34, K$5:K$62)+COUNTIF(K$5:K34,K34)-1&lt;=(L$65-J$63),RANK(K34, K$5:K$62)+COUNTIF(K$5:K34,K34)-1, ""), "")</f>
        <v/>
      </c>
      <c r="M34" s="117" t="str">
        <f t="shared" si="10"/>
        <v/>
      </c>
      <c r="N34" s="77">
        <v>31</v>
      </c>
      <c r="O34" s="114">
        <f t="shared" si="143"/>
        <v>5.3145894051088635E-4</v>
      </c>
      <c r="P34" s="115" t="str">
        <f t="shared" si="11"/>
        <v/>
      </c>
      <c r="Q34" s="115">
        <f t="shared" si="12"/>
        <v>31</v>
      </c>
      <c r="R34" s="115" t="str">
        <f>IF(Q34&lt;&gt;"", IF(RANK(Q34, Q$5:Q$62)+COUNTIF(Q$5:Q34,Q34)-1&lt;=(R$65-P$63),RANK(Q34, Q$5:Q$62)+COUNTIF(Q$5:Q34,Q34)-1, ""), "")</f>
        <v/>
      </c>
      <c r="S34" s="117" t="str">
        <f t="shared" si="13"/>
        <v/>
      </c>
      <c r="T34" s="77">
        <v>64</v>
      </c>
      <c r="U34" s="114">
        <f t="shared" si="144"/>
        <v>1.1203697220082628E-3</v>
      </c>
      <c r="V34" s="115" t="str">
        <f t="shared" si="14"/>
        <v/>
      </c>
      <c r="W34" s="115">
        <f t="shared" si="15"/>
        <v>64</v>
      </c>
      <c r="X34" s="115" t="str">
        <f>IF(W34&lt;&gt;"", IF(RANK(W34, W$5:W$62)+COUNTIF(W$5:W34,W34)-1&lt;=(X$65-V$63),RANK(W34, W$5:W$62)+COUNTIF(W$5:W34,W34)-1, ""), "")</f>
        <v/>
      </c>
      <c r="Y34" s="117" t="str">
        <f t="shared" si="16"/>
        <v/>
      </c>
      <c r="Z34" s="77">
        <v>82</v>
      </c>
      <c r="AA34" s="114">
        <f t="shared" si="145"/>
        <v>1.4806789454676779E-3</v>
      </c>
      <c r="AB34" s="115" t="str">
        <f t="shared" si="17"/>
        <v/>
      </c>
      <c r="AC34" s="115">
        <f t="shared" si="18"/>
        <v>82</v>
      </c>
      <c r="AD34" s="115" t="str">
        <f>IF(AC34&lt;&gt;"", IF(RANK(AC34, AC$5:AC$62)+COUNTIF(AC$5:AC34,AC34)-1&lt;=(AD$65-AB$63),RANK(AC34, AC$5:AC$62)+COUNTIF(AC$5:AC34,AC34)-1, ""), "")</f>
        <v/>
      </c>
      <c r="AE34" s="117" t="str">
        <f t="shared" si="19"/>
        <v/>
      </c>
      <c r="AF34" s="77">
        <v>172</v>
      </c>
      <c r="AG34" s="114">
        <f t="shared" si="146"/>
        <v>2.3242615064457718E-3</v>
      </c>
      <c r="AH34" s="115" t="str">
        <f t="shared" si="20"/>
        <v/>
      </c>
      <c r="AI34" s="115">
        <f t="shared" si="21"/>
        <v>172</v>
      </c>
      <c r="AJ34" s="115" t="str">
        <f>IF(AI34&lt;&gt;"", IF(RANK(AI34, AI$5:AI$62)+COUNTIF(AI$5:AI34,AI34)-1&lt;=(AJ$65-AH$63),RANK(AI34, AI$5:AI$62)+COUNTIF(AI$5:AI34,AI34)-1, ""), "")</f>
        <v/>
      </c>
      <c r="AK34" s="117" t="str">
        <f t="shared" si="22"/>
        <v/>
      </c>
      <c r="AL34" s="77">
        <v>133</v>
      </c>
      <c r="AM34" s="114">
        <f t="shared" si="147"/>
        <v>2.0929720202687817E-3</v>
      </c>
      <c r="AN34" s="115" t="str">
        <f t="shared" si="23"/>
        <v/>
      </c>
      <c r="AO34" s="115">
        <f t="shared" si="24"/>
        <v>133</v>
      </c>
      <c r="AP34" s="115" t="str">
        <f>IF(AO34&lt;&gt;"", IF(RANK(AO34, AO$5:AO$62)+COUNTIF(AO$5:AO34,AO34)-1&lt;=(AP$65-AN$63),RANK(AO34, AO$5:AO$62)+COUNTIF(AO$5:AO34,AO34)-1, ""), "")</f>
        <v/>
      </c>
      <c r="AQ34" s="117" t="str">
        <f t="shared" si="25"/>
        <v/>
      </c>
      <c r="AR34" s="77">
        <v>169</v>
      </c>
      <c r="AS34" s="114">
        <f t="shared" si="148"/>
        <v>2.1772458484173099E-3</v>
      </c>
      <c r="AT34" s="115" t="str">
        <f t="shared" si="26"/>
        <v/>
      </c>
      <c r="AU34" s="115">
        <f t="shared" si="27"/>
        <v>169</v>
      </c>
      <c r="AV34" s="115" t="str">
        <f>IF(AU34&lt;&gt;"", IF(RANK(AU34, AU$5:AU$62)+COUNTIF(AU$5:AU34,AU34)-1&lt;=(AV$65-AT$63),RANK(AU34, AU$5:AU$62)+COUNTIF(AU$5:AU34,AU34)-1, ""), "")</f>
        <v/>
      </c>
      <c r="AW34" s="117" t="str">
        <f t="shared" si="28"/>
        <v/>
      </c>
      <c r="AX34" s="77">
        <v>118</v>
      </c>
      <c r="AY34" s="114">
        <f t="shared" si="149"/>
        <v>1.6210572590394548E-3</v>
      </c>
      <c r="AZ34" s="115" t="str">
        <f t="shared" si="29"/>
        <v/>
      </c>
      <c r="BA34" s="115">
        <f t="shared" si="30"/>
        <v>118</v>
      </c>
      <c r="BB34" s="115" t="str">
        <f>IF(BA34&lt;&gt;"", IF(RANK(BA34, BA$5:BA$62)+COUNTIF(BA$5:BA34,BA34)-1&lt;=(BB$65-AZ$63),RANK(BA34, BA$5:BA$62)+COUNTIF(BA$5:BA34,BA34)-1, ""), "")</f>
        <v/>
      </c>
      <c r="BC34" s="117" t="str">
        <f t="shared" si="31"/>
        <v/>
      </c>
      <c r="BD34" s="77">
        <v>90</v>
      </c>
      <c r="BE34" s="114">
        <f t="shared" si="150"/>
        <v>1.2790995139421847E-3</v>
      </c>
      <c r="BF34" s="115" t="str">
        <f t="shared" si="32"/>
        <v/>
      </c>
      <c r="BG34" s="115">
        <f t="shared" si="33"/>
        <v>90</v>
      </c>
      <c r="BH34" s="115" t="str">
        <f>IF(BG34&lt;&gt;"", IF(RANK(BG34, BG$5:BG$62)+COUNTIF(BG$5:BG34,BG34)-1&lt;=(BH$65-BF$63),RANK(BG34, BG$5:BG$62)+COUNTIF(BG$5:BG34,BG34)-1, ""), "")</f>
        <v/>
      </c>
      <c r="BI34" s="117" t="str">
        <f t="shared" si="34"/>
        <v/>
      </c>
      <c r="BJ34" s="77">
        <v>557</v>
      </c>
      <c r="BK34" s="114">
        <f t="shared" si="151"/>
        <v>7.8098710039259675E-3</v>
      </c>
      <c r="BL34" s="115" t="str">
        <f t="shared" si="35"/>
        <v/>
      </c>
      <c r="BM34" s="115">
        <f t="shared" si="36"/>
        <v>557</v>
      </c>
      <c r="BN34" s="115" t="str">
        <f>IF(BM34&lt;&gt;"", IF(RANK(BM34, BM$5:BM$62)+COUNTIF(BM$5:BM34,BM34)-1&lt;=(BN$65-BL$63),RANK(BM34, BM$5:BM$62)+COUNTIF(BM$5:BM34,BM34)-1, ""), "")</f>
        <v/>
      </c>
      <c r="BO34" s="117" t="str">
        <f t="shared" si="37"/>
        <v/>
      </c>
      <c r="BP34" s="77">
        <v>250</v>
      </c>
      <c r="BQ34" s="114">
        <f t="shared" si="152"/>
        <v>3.4823306542602832E-3</v>
      </c>
      <c r="BR34" s="115" t="str">
        <f t="shared" si="38"/>
        <v/>
      </c>
      <c r="BS34" s="115">
        <f t="shared" si="39"/>
        <v>250</v>
      </c>
      <c r="BT34" s="115" t="str">
        <f>IF(BS34&lt;&gt;"", IF(RANK(BS34, BS$5:BS$62)+COUNTIF(BS$5:BS34,BS34)-1&lt;=(BT$65-BR$63),RANK(BS34, BS$5:BS$62)+COUNTIF(BS$5:BS34,BS34)-1, ""), "")</f>
        <v/>
      </c>
      <c r="BU34" s="117" t="str">
        <f t="shared" si="40"/>
        <v/>
      </c>
      <c r="BV34" s="77">
        <v>93</v>
      </c>
      <c r="BW34" s="114">
        <f t="shared" si="153"/>
        <v>1.3461677643482666E-3</v>
      </c>
      <c r="BX34" s="115" t="str">
        <f t="shared" si="41"/>
        <v/>
      </c>
      <c r="BY34" s="115">
        <f t="shared" si="42"/>
        <v>93</v>
      </c>
      <c r="BZ34" s="115" t="str">
        <f>IF(BY34&lt;&gt;"", IF(RANK(BY34, BY$5:BY$62)+COUNTIF(BY$5:BY34,BY34)-1&lt;=(BZ$65-BX$63),RANK(BY34, BY$5:BY$62)+COUNTIF(BY$5:BY34,BY34)-1, ""), "")</f>
        <v/>
      </c>
      <c r="CA34" s="117" t="str">
        <f t="shared" si="43"/>
        <v/>
      </c>
      <c r="CB34" s="77">
        <v>117</v>
      </c>
      <c r="CC34" s="114">
        <f t="shared" si="154"/>
        <v>1.6163346503467522E-3</v>
      </c>
      <c r="CD34" s="115" t="str">
        <f t="shared" si="44"/>
        <v/>
      </c>
      <c r="CE34" s="115">
        <f t="shared" si="45"/>
        <v>117</v>
      </c>
      <c r="CF34" s="115" t="str">
        <f>IF(CE34&lt;&gt;"", IF(RANK(CE34, CE$5:CE$62)+COUNTIF(CE$5:CE34,CE34)-1&lt;=(CF$65-CD$63),RANK(CE34, CE$5:CE$62)+COUNTIF(CE$5:CE34,CE34)-1, ""), "")</f>
        <v/>
      </c>
      <c r="CG34" s="117" t="str">
        <f t="shared" si="46"/>
        <v/>
      </c>
      <c r="CH34" s="77">
        <v>471</v>
      </c>
      <c r="CI34" s="114">
        <f t="shared" si="155"/>
        <v>7.0508982035928144E-3</v>
      </c>
      <c r="CJ34" s="115" t="str">
        <f t="shared" si="47"/>
        <v/>
      </c>
      <c r="CK34" s="115">
        <f t="shared" si="48"/>
        <v>471</v>
      </c>
      <c r="CL34" s="115" t="str">
        <f>IF(CK34&lt;&gt;"", IF(RANK(CK34, CK$5:CK$62)+COUNTIF(CK$5:CK34,CK34)-1&lt;=(CL$65-CJ$63),RANK(CK34, CK$5:CK$62)+COUNTIF(CK$5:CK34,CK34)-1, ""), "")</f>
        <v/>
      </c>
      <c r="CM34" s="117" t="str">
        <f t="shared" si="49"/>
        <v/>
      </c>
      <c r="CN34" s="77">
        <v>44</v>
      </c>
      <c r="CO34" s="114">
        <f t="shared" si="156"/>
        <v>6.0915673325857324E-4</v>
      </c>
      <c r="CP34" s="115" t="str">
        <f t="shared" si="50"/>
        <v/>
      </c>
      <c r="CQ34" s="115">
        <f t="shared" si="51"/>
        <v>44</v>
      </c>
      <c r="CR34" s="115" t="str">
        <f>IF(CQ34&lt;&gt;"", IF(RANK(CQ34, CQ$5:CQ$62)+COUNTIF(CQ$5:CQ34,CQ34)-1&lt;=(CR$65-CP$63),RANK(CQ34, CQ$5:CQ$62)+COUNTIF(CQ$5:CQ34,CQ34)-1, ""), "")</f>
        <v/>
      </c>
      <c r="CS34" s="117" t="str">
        <f t="shared" si="52"/>
        <v/>
      </c>
      <c r="CT34" s="77">
        <v>61</v>
      </c>
      <c r="CU34" s="114">
        <f t="shared" si="157"/>
        <v>8.4214595355772148E-4</v>
      </c>
      <c r="CV34" s="115" t="str">
        <f t="shared" si="53"/>
        <v/>
      </c>
      <c r="CW34" s="115">
        <f t="shared" si="54"/>
        <v>61</v>
      </c>
      <c r="CX34" s="115" t="str">
        <f>IF(CW34&lt;&gt;"", IF(RANK(CW34, CW$5:CW$62)+COUNTIF(CW$5:CW34,CW34)-1&lt;=(CX$65-CV$63),RANK(CW34, CW$5:CW$62)+COUNTIF(CW$5:CW34,CW34)-1, ""), "")</f>
        <v/>
      </c>
      <c r="CY34" s="117" t="str">
        <f t="shared" si="55"/>
        <v/>
      </c>
      <c r="CZ34" s="77">
        <v>51</v>
      </c>
      <c r="DA34" s="114">
        <f t="shared" si="158"/>
        <v>6.9673082965614284E-4</v>
      </c>
      <c r="DB34" s="115" t="str">
        <f t="shared" si="56"/>
        <v/>
      </c>
      <c r="DC34" s="115">
        <f t="shared" si="57"/>
        <v>51</v>
      </c>
      <c r="DD34" s="115" t="str">
        <f>IF(DC34&lt;&gt;"", IF(RANK(DC34, DC$5:DC$62)+COUNTIF(DC$5:DC34,DC34)-1&lt;=(DD$65-DB$63),RANK(DC34, DC$5:DC$62)+COUNTIF(DC$5:DC34,DC34)-1, ""), "")</f>
        <v/>
      </c>
      <c r="DE34" s="117" t="str">
        <f t="shared" si="58"/>
        <v/>
      </c>
      <c r="DF34" s="77">
        <v>97</v>
      </c>
      <c r="DG34" s="114">
        <f t="shared" si="159"/>
        <v>1.513803704917521E-3</v>
      </c>
      <c r="DH34" s="115" t="str">
        <f t="shared" si="59"/>
        <v/>
      </c>
      <c r="DI34" s="115">
        <f t="shared" si="60"/>
        <v>97</v>
      </c>
      <c r="DJ34" s="115" t="str">
        <f>IF(DI34&lt;&gt;"", IF(RANK(DI34, DI$5:DI$62)+COUNTIF(DI$5:DI34,DI34)-1&lt;=(DJ$65-DH$63),RANK(DI34, DI$5:DI$62)+COUNTIF(DI$5:DI34,DI34)-1, ""), "")</f>
        <v/>
      </c>
      <c r="DK34" s="117" t="str">
        <f t="shared" si="61"/>
        <v/>
      </c>
      <c r="DL34" s="77">
        <v>95</v>
      </c>
      <c r="DM34" s="114">
        <f t="shared" si="160"/>
        <v>1.3007284079084287E-3</v>
      </c>
      <c r="DN34" s="115" t="str">
        <f t="shared" si="62"/>
        <v/>
      </c>
      <c r="DO34" s="115">
        <f t="shared" si="63"/>
        <v>95</v>
      </c>
      <c r="DP34" s="115" t="str">
        <f>IF(DO34&lt;&gt;"", IF(RANK(DO34, DO$5:DO$62)+COUNTIF(DO$5:DO34,DO34)-1&lt;=(DP$65-DN$63),RANK(DO34, DO$5:DO$62)+COUNTIF(DO$5:DO34,DO34)-1, ""), "")</f>
        <v/>
      </c>
      <c r="DQ34" s="117" t="str">
        <f t="shared" si="64"/>
        <v/>
      </c>
      <c r="DR34" s="77">
        <v>69</v>
      </c>
      <c r="DS34" s="114">
        <f t="shared" si="161"/>
        <v>1.0523105078542017E-3</v>
      </c>
      <c r="DT34" s="115" t="str">
        <f t="shared" si="65"/>
        <v/>
      </c>
      <c r="DU34" s="115">
        <f t="shared" si="66"/>
        <v>69</v>
      </c>
      <c r="DV34" s="115" t="str">
        <f>IF(DU34&lt;&gt;"", IF(RANK(DU34, DU$5:DU$62)+COUNTIF(DU$5:DU34,DU34)-1&lt;=(DV$65-DT$63),RANK(DU34, DU$5:DU$62)+COUNTIF(DU$5:DU34,DU34)-1, ""), "")</f>
        <v/>
      </c>
      <c r="DW34" s="117" t="str">
        <f t="shared" si="67"/>
        <v/>
      </c>
      <c r="DX34" s="77">
        <v>69</v>
      </c>
      <c r="DY34" s="114">
        <f t="shared" si="162"/>
        <v>9.7964051452423544E-4</v>
      </c>
      <c r="DZ34" s="115" t="str">
        <f t="shared" si="68"/>
        <v/>
      </c>
      <c r="EA34" s="115">
        <f t="shared" si="69"/>
        <v>69</v>
      </c>
      <c r="EB34" s="115" t="str">
        <f>IF(EA34&lt;&gt;"", IF(RANK(EA34, EA$5:EA$62)+COUNTIF(EA$5:EA34,EA34)-1&lt;=(EB$65-DZ$63),RANK(EA34, EA$5:EA$62)+COUNTIF(EA$5:EA34,EA34)-1, ""), "")</f>
        <v/>
      </c>
      <c r="EC34" s="117" t="str">
        <f t="shared" si="70"/>
        <v/>
      </c>
      <c r="ED34" s="77">
        <v>108</v>
      </c>
      <c r="EE34" s="114">
        <f t="shared" si="163"/>
        <v>1.7917876399834093E-3</v>
      </c>
      <c r="EF34" s="115" t="str">
        <f t="shared" si="71"/>
        <v/>
      </c>
      <c r="EG34" s="116">
        <f t="shared" si="72"/>
        <v>108</v>
      </c>
      <c r="EH34" s="115" t="str">
        <f>IF(EG34&lt;&gt;"", IF(RANK(EG34, EG$5:EG$62)+COUNTIF(EG$5:EG34,EG34)-1&lt;=(EH$65-EF$63),RANK(EG34, EG$5:EG$62)+COUNTIF(EG$5:EG34,EG34)-1, ""), "")</f>
        <v/>
      </c>
      <c r="EI34" s="117" t="str">
        <f t="shared" si="73"/>
        <v/>
      </c>
      <c r="EJ34" s="77">
        <v>78</v>
      </c>
      <c r="EK34" s="114">
        <f t="shared" si="164"/>
        <v>1.1954939075791249E-3</v>
      </c>
      <c r="EL34" s="115" t="str">
        <f t="shared" si="74"/>
        <v/>
      </c>
      <c r="EM34" s="115">
        <f t="shared" si="75"/>
        <v>78</v>
      </c>
      <c r="EN34" s="115" t="str">
        <f>IF(EM34&lt;&gt;"", IF(RANK(EM34, EM$5:EM$62)+COUNTIF(EM$5:EM34,EM34)-1&lt;=(EN$65-EL$63),RANK(EM34, EM$5:EM$62)+COUNTIF(EM$5:EM34,EM34)-1, ""), "")</f>
        <v/>
      </c>
      <c r="EO34" s="117" t="str">
        <f t="shared" si="76"/>
        <v/>
      </c>
      <c r="EP34" s="77">
        <v>49</v>
      </c>
      <c r="EQ34" s="114">
        <f t="shared" si="165"/>
        <v>7.0750971020979824E-4</v>
      </c>
      <c r="ER34" s="115" t="str">
        <f t="shared" si="77"/>
        <v/>
      </c>
      <c r="ES34" s="115">
        <f t="shared" si="78"/>
        <v>49</v>
      </c>
      <c r="ET34" s="115" t="str">
        <f>IF(ES34&lt;&gt;"", IF(RANK(ES34, ES$5:ES$62)+COUNTIF(ES$5:ES34,ES34)-1&lt;=(ET$65-ER$63),RANK(ES34, ES$5:ES$62)+COUNTIF(ES$5:ES34,ES34)-1, ""), "")</f>
        <v/>
      </c>
      <c r="EU34" s="117" t="str">
        <f t="shared" si="79"/>
        <v/>
      </c>
      <c r="EV34" s="77">
        <v>339</v>
      </c>
      <c r="EW34" s="114">
        <f t="shared" si="166"/>
        <v>5.4505989227429854E-3</v>
      </c>
      <c r="EX34" s="115" t="str">
        <f t="shared" si="80"/>
        <v/>
      </c>
      <c r="EY34" s="115">
        <f t="shared" si="81"/>
        <v>339</v>
      </c>
      <c r="EZ34" s="115" t="str">
        <f>IF(EY34&lt;&gt;"", IF(RANK(EY34, EY$5:EY$62)+COUNTIF(EY$5:EY34,EY34)-1&lt;=(EZ$65-EX$63),RANK(EY34, EY$5:EY$62)+COUNTIF(EY$5:EY34,EY34)-1, ""), "")</f>
        <v/>
      </c>
      <c r="FA34" s="117" t="str">
        <f t="shared" si="82"/>
        <v/>
      </c>
      <c r="FB34" s="77">
        <v>120</v>
      </c>
      <c r="FC34" s="114">
        <f t="shared" si="167"/>
        <v>1.9939848124823447E-3</v>
      </c>
      <c r="FD34" s="115" t="str">
        <f t="shared" si="83"/>
        <v/>
      </c>
      <c r="FE34" s="115">
        <f t="shared" si="84"/>
        <v>120</v>
      </c>
      <c r="FF34" s="115" t="str">
        <f>IF(FE34&lt;&gt;"", IF(RANK(FE34, FE$5:FE$62)+COUNTIF(FE$5:FE34,FE34)-1&lt;=(FF$65-FD$63),RANK(FE34, FE$5:FE$62)+COUNTIF(FE$5:FE34,FE34)-1, ""), "")</f>
        <v/>
      </c>
      <c r="FG34" s="117" t="str">
        <f t="shared" si="85"/>
        <v/>
      </c>
      <c r="FH34" s="77">
        <v>106</v>
      </c>
      <c r="FI34" s="114">
        <f t="shared" si="168"/>
        <v>1.5824910798262245E-3</v>
      </c>
      <c r="FJ34" s="115" t="str">
        <f t="shared" si="86"/>
        <v/>
      </c>
      <c r="FK34" s="115">
        <f t="shared" si="87"/>
        <v>106</v>
      </c>
      <c r="FL34" s="115" t="str">
        <f>IF(FK34&lt;&gt;"", IF(RANK(FK34, FK$5:FK$62)+COUNTIF(FK$5:FK34,FK34)-1&lt;=(FL$65-FJ$63),RANK(FK34, FK$5:FK$62)+COUNTIF(FK$5:FK34,FK34)-1, ""), "")</f>
        <v/>
      </c>
      <c r="FM34" s="117" t="str">
        <f t="shared" si="88"/>
        <v/>
      </c>
      <c r="FN34" s="77">
        <v>68</v>
      </c>
      <c r="FO34" s="114">
        <f t="shared" si="169"/>
        <v>1.0321797207043109E-3</v>
      </c>
      <c r="FP34" s="115" t="str">
        <f t="shared" si="89"/>
        <v/>
      </c>
      <c r="FQ34" s="115">
        <f t="shared" si="90"/>
        <v>68</v>
      </c>
      <c r="FR34" s="115" t="str">
        <f>IF(FQ34&lt;&gt;"", IF(RANK(FQ34, FQ$5:FQ$62)+COUNTIF(FQ$5:FQ34,FQ34)-1&lt;=(FR$65-FP$63),RANK(FQ34, FQ$5:FQ$62)+COUNTIF(FQ$5:FQ34,FQ34)-1, ""), "")</f>
        <v/>
      </c>
      <c r="FS34" s="117" t="str">
        <f t="shared" si="91"/>
        <v/>
      </c>
      <c r="FT34" s="77">
        <v>183</v>
      </c>
      <c r="FU34" s="114">
        <f t="shared" si="170"/>
        <v>3.2075438627241337E-3</v>
      </c>
      <c r="FV34" s="115" t="str">
        <f t="shared" si="92"/>
        <v/>
      </c>
      <c r="FW34" s="115">
        <f t="shared" si="93"/>
        <v>183</v>
      </c>
      <c r="FX34" s="115" t="str">
        <f>IF(FW34&lt;&gt;"", IF(RANK(FW34, FW$5:FW$62)+COUNTIF(FW$5:FW34,FW34)-1&lt;=(FX$65-FV$63),RANK(FW34, FW$5:FW$62)+COUNTIF(FW$5:FW34,FW34)-1, ""), "")</f>
        <v/>
      </c>
      <c r="FY34" s="117" t="str">
        <f t="shared" si="94"/>
        <v/>
      </c>
      <c r="FZ34" s="77">
        <v>153</v>
      </c>
      <c r="GA34" s="114">
        <f t="shared" si="171"/>
        <v>2.6712759270898804E-3</v>
      </c>
      <c r="GB34" s="115" t="str">
        <f t="shared" si="95"/>
        <v/>
      </c>
      <c r="GC34" s="115">
        <f t="shared" si="96"/>
        <v>153</v>
      </c>
      <c r="GD34" s="115" t="str">
        <f>IF(GC34&lt;&gt;"", IF(RANK(GC34, GC$5:GC$62)+COUNTIF(GC$5:GC34,GC34)-1&lt;=(GD$65-GB$63),RANK(GC34, GC$5:GC$62)+COUNTIF(GC$5:GC34,GC34)-1, ""), "")</f>
        <v/>
      </c>
      <c r="GE34" s="117" t="str">
        <f t="shared" si="97"/>
        <v/>
      </c>
      <c r="GF34" s="77">
        <v>1011</v>
      </c>
      <c r="GG34" s="114">
        <f t="shared" si="172"/>
        <v>1.6495619115991449E-2</v>
      </c>
      <c r="GH34" s="115" t="str">
        <f t="shared" si="98"/>
        <v/>
      </c>
      <c r="GI34" s="115">
        <f t="shared" si="99"/>
        <v>1011</v>
      </c>
      <c r="GJ34" s="115" t="str">
        <f>IF(GI34&lt;&gt;"", IF(RANK(GI34, GI$5:GI$62)+COUNTIF(GI$5:GI34,GI34)-1&lt;=(GJ$65-GH$63),RANK(GI34, GI$5:GI$62)+COUNTIF(GI$5:GI34,GI34)-1, ""), "")</f>
        <v/>
      </c>
      <c r="GK34" s="117" t="str">
        <f t="shared" si="100"/>
        <v/>
      </c>
      <c r="GL34" s="77">
        <v>453</v>
      </c>
      <c r="GM34" s="114">
        <f t="shared" si="173"/>
        <v>7.5202948354001695E-3</v>
      </c>
      <c r="GN34" s="115" t="str">
        <f t="shared" si="101"/>
        <v/>
      </c>
      <c r="GO34" s="115">
        <f t="shared" si="102"/>
        <v>453</v>
      </c>
      <c r="GP34" s="115" t="str">
        <f>IF(GO34&lt;&gt;"", IF(RANK(GO34, GO$5:GO$62)+COUNTIF(GO$5:GO34,GO34)-1&lt;=(GP$65-GN$63),RANK(GO34, GO$5:GO$62)+COUNTIF(GO$5:GO34,GO34)-1, ""), "")</f>
        <v/>
      </c>
      <c r="GQ34" s="117" t="str">
        <f t="shared" si="103"/>
        <v/>
      </c>
      <c r="GR34" s="77">
        <v>410</v>
      </c>
      <c r="GS34" s="114">
        <f t="shared" si="174"/>
        <v>8.1053297485370861E-3</v>
      </c>
      <c r="GT34" s="115" t="str">
        <f t="shared" si="104"/>
        <v/>
      </c>
      <c r="GU34" s="115">
        <f t="shared" si="105"/>
        <v>410</v>
      </c>
      <c r="GV34" s="115" t="str">
        <f>IF(GU34&lt;&gt;"", IF(RANK(GU34, GU$5:GU$62)+COUNTIF(GU$5:GU34,GU34)-1&lt;=(GV$65-GT$63),RANK(GU34, GU$5:GU$62)+COUNTIF(GU$5:GU34,GU34)-1, ""), "")</f>
        <v/>
      </c>
      <c r="GW34" s="117" t="str">
        <f t="shared" si="106"/>
        <v/>
      </c>
      <c r="GX34" s="77">
        <v>575</v>
      </c>
      <c r="GY34" s="114">
        <f t="shared" si="175"/>
        <v>9.2640329960688283E-3</v>
      </c>
      <c r="GZ34" s="115" t="str">
        <f t="shared" si="107"/>
        <v/>
      </c>
      <c r="HA34" s="115">
        <f t="shared" si="108"/>
        <v>575</v>
      </c>
      <c r="HB34" s="115" t="str">
        <f>IF(HA34&lt;&gt;"", IF(RANK(HA34, HA$5:HA$62)+COUNTIF(HA$5:HA34,HA34)-1&lt;=(HB$65-GZ$63),RANK(HA34, HA$5:HA$62)+COUNTIF(HA$5:HA34,HA34)-1, ""), "")</f>
        <v/>
      </c>
      <c r="HC34" s="117" t="str">
        <f t="shared" si="109"/>
        <v/>
      </c>
      <c r="HD34" s="77">
        <v>105</v>
      </c>
      <c r="HE34" s="114">
        <f t="shared" si="176"/>
        <v>2.0078017439192292E-3</v>
      </c>
      <c r="HF34" s="115" t="str">
        <f t="shared" si="110"/>
        <v/>
      </c>
      <c r="HG34" s="115">
        <f t="shared" si="111"/>
        <v>105</v>
      </c>
      <c r="HH34" s="115" t="str">
        <f>IF(HG34&lt;&gt;"", IF(RANK(HG34, HG$5:HG$62)+COUNTIF(HG$5:HG34,HG34)-1&lt;=(HH$65-HF$63),RANK(HG34, HG$5:HG$62)+COUNTIF(HG$5:HG34,HG34)-1, ""), "")</f>
        <v/>
      </c>
      <c r="HI34" s="117" t="str">
        <f t="shared" si="112"/>
        <v/>
      </c>
      <c r="HJ34" s="77">
        <v>94</v>
      </c>
      <c r="HK34" s="114">
        <f t="shared" si="177"/>
        <v>1.2890839275918815E-3</v>
      </c>
      <c r="HL34" s="115" t="str">
        <f t="shared" si="113"/>
        <v/>
      </c>
      <c r="HM34" s="115">
        <f t="shared" si="114"/>
        <v>94</v>
      </c>
      <c r="HN34" s="115" t="str">
        <f>IF(HM34&lt;&gt;"", IF(RANK(HM34, HM$5:HM$62)+COUNTIF(HM$5:HM34,HM34)-1&lt;=(HN$65-HL$63),RANK(HM34, HM$5:HM$62)+COUNTIF(HM$5:HM34,HM34)-1, ""), "")</f>
        <v/>
      </c>
      <c r="HO34" s="117" t="str">
        <f t="shared" si="115"/>
        <v/>
      </c>
      <c r="HP34" s="77">
        <v>66</v>
      </c>
      <c r="HQ34" s="114">
        <f t="shared" si="178"/>
        <v>8.9503661513425548E-4</v>
      </c>
      <c r="HR34" s="115" t="str">
        <f t="shared" si="116"/>
        <v/>
      </c>
      <c r="HS34" s="115">
        <f t="shared" si="117"/>
        <v>66</v>
      </c>
      <c r="HT34" s="115" t="str">
        <f>IF(HS34&lt;&gt;"", IF(RANK(HS34, HS$5:HS$62)+COUNTIF(HS$5:HS34,HS34)-1&lt;=(HT$65-HR$63),RANK(HS34, HS$5:HS$62)+COUNTIF(HS$5:HS34,HS34)-1, ""), "")</f>
        <v/>
      </c>
      <c r="HU34" s="117" t="str">
        <f t="shared" si="118"/>
        <v/>
      </c>
      <c r="HV34" s="77">
        <v>67</v>
      </c>
      <c r="HW34" s="114">
        <f t="shared" si="179"/>
        <v>1.0472513559560467E-3</v>
      </c>
      <c r="HX34" s="115" t="str">
        <f t="shared" si="119"/>
        <v/>
      </c>
      <c r="HY34" s="115">
        <f t="shared" si="120"/>
        <v>67</v>
      </c>
      <c r="HZ34" s="115" t="str">
        <f>IF(HY34&lt;&gt;"", IF(RANK(HY34, HY$5:HY$62)+COUNTIF(HY$5:HY34,HY34)-1&lt;=(HZ$65-HX$63),RANK(HY34, HY$5:HY$62)+COUNTIF(HY$5:HY34,HY34)-1, ""), "")</f>
        <v/>
      </c>
      <c r="IA34" s="117" t="str">
        <f t="shared" si="121"/>
        <v/>
      </c>
      <c r="IB34" s="77">
        <v>41</v>
      </c>
      <c r="IC34" s="114">
        <f t="shared" si="180"/>
        <v>6.0268414940687059E-4</v>
      </c>
      <c r="ID34" s="115" t="str">
        <f t="shared" si="122"/>
        <v/>
      </c>
      <c r="IE34" s="115">
        <f t="shared" si="123"/>
        <v>41</v>
      </c>
      <c r="IF34" s="115" t="str">
        <f>IF(IE34&lt;&gt;"", IF(RANK(IE34, IE$5:IE$62)+COUNTIF(IE$5:IE34,IE34)-1&lt;=(IF$65-ID$63),RANK(IE34, IE$5:IE$62)+COUNTIF(IE$5:IE34,IE34)-1, ""), "")</f>
        <v/>
      </c>
      <c r="IG34" s="117" t="str">
        <f t="shared" si="124"/>
        <v/>
      </c>
      <c r="IH34" s="77">
        <v>20</v>
      </c>
      <c r="II34" s="114">
        <f t="shared" si="181"/>
        <v>3.4370166695308474E-4</v>
      </c>
      <c r="IJ34" s="115" t="str">
        <f t="shared" si="125"/>
        <v/>
      </c>
      <c r="IK34" s="115">
        <f t="shared" si="126"/>
        <v>20</v>
      </c>
      <c r="IL34" s="115" t="str">
        <f>IF(IK34&lt;&gt;"", IF(RANK(IK34, IK$5:IK$62)+COUNTIF(IK$5:IK34,IK34)-1&lt;=(IL$65-IJ$63),RANK(IK34, IK$5:IK$62)+COUNTIF(IK$5:IK34,IK34)-1, ""), "")</f>
        <v/>
      </c>
      <c r="IM34" s="117" t="str">
        <f t="shared" si="127"/>
        <v/>
      </c>
      <c r="IN34" s="104" t="str">
        <f t="shared" si="128"/>
        <v/>
      </c>
      <c r="IO34" s="41">
        <f t="shared" si="129"/>
        <v>7000</v>
      </c>
      <c r="IP34" s="42">
        <v>5429</v>
      </c>
      <c r="IQ34" s="43">
        <f t="shared" si="130"/>
        <v>12429</v>
      </c>
      <c r="IR34" s="43"/>
      <c r="IS34" s="98" t="str">
        <f t="shared" si="131"/>
        <v/>
      </c>
      <c r="IT34" s="77" t="str">
        <f t="shared" si="0"/>
        <v/>
      </c>
      <c r="IU34" s="77" t="str">
        <f t="shared" si="132"/>
        <v/>
      </c>
      <c r="IV34" s="77"/>
      <c r="IW34" s="99" t="str">
        <f t="shared" si="133"/>
        <v/>
      </c>
      <c r="IX34" s="77" t="str">
        <f t="shared" si="134"/>
        <v/>
      </c>
      <c r="IY34" s="98" t="str">
        <f t="shared" si="135"/>
        <v/>
      </c>
      <c r="IZ34" s="98" t="str">
        <f>IF(IY34&lt;&gt;"", IF(RANK(IY34, $IY$5:$IY$62)+COUNTIF(IY$5:IY34,IY34)-1&lt;=(400-$IU$63-$IX$63), RANK(IY34, $IY$5:$IY$62)+COUNTIF(IY$5:IY34,IY34)-1, ""), "")</f>
        <v/>
      </c>
      <c r="JA34" s="82" t="str">
        <f t="shared" si="136"/>
        <v/>
      </c>
      <c r="JB34" s="90" t="str">
        <f t="shared" si="137"/>
        <v/>
      </c>
      <c r="JD34" s="106">
        <f t="shared" si="1"/>
        <v>3.8938609142581161E-4</v>
      </c>
      <c r="JE34" s="56">
        <f t="shared" si="2"/>
        <v>0</v>
      </c>
      <c r="JF34" s="64">
        <f t="shared" si="138"/>
        <v>-3.8938609142581161E-4</v>
      </c>
      <c r="JH34" s="108" t="str">
        <f t="shared" si="3"/>
        <v/>
      </c>
      <c r="JI34" s="56" t="str">
        <f t="shared" si="139"/>
        <v/>
      </c>
      <c r="JJ34" s="56" t="str">
        <f t="shared" si="4"/>
        <v/>
      </c>
      <c r="JK34" s="107" t="str">
        <f t="shared" si="140"/>
        <v/>
      </c>
    </row>
    <row r="35" spans="1:271" ht="15" customHeight="1" x14ac:dyDescent="0.2">
      <c r="A35" s="100" t="s">
        <v>227</v>
      </c>
      <c r="B35" s="77"/>
      <c r="C35" s="114">
        <f t="shared" si="141"/>
        <v>0</v>
      </c>
      <c r="D35" s="115" t="str">
        <f t="shared" si="5"/>
        <v/>
      </c>
      <c r="E35" s="115" t="str">
        <f t="shared" si="6"/>
        <v/>
      </c>
      <c r="F35" s="115" t="str">
        <f>IF(E35&lt;&gt;"", IF(RANK(E35, E$5:E$62)+COUNTIF(E$5:E35,E35)-1&lt;=(F$65-D$63),RANK(E35, E$5:E$62)+COUNTIF(E$5:E35,E35)-1, ""), "")</f>
        <v/>
      </c>
      <c r="G35" s="117" t="str">
        <f t="shared" si="7"/>
        <v/>
      </c>
      <c r="H35" s="77"/>
      <c r="I35" s="114">
        <f t="shared" si="142"/>
        <v>0</v>
      </c>
      <c r="J35" s="115" t="str">
        <f t="shared" si="8"/>
        <v/>
      </c>
      <c r="K35" s="115" t="str">
        <f t="shared" si="9"/>
        <v/>
      </c>
      <c r="L35" s="115" t="str">
        <f>IF(K35&lt;&gt;"", IF(RANK(K35, K$5:K$62)+COUNTIF(K$5:K35,K35)-1&lt;=(L$65-J$63),RANK(K35, K$5:K$62)+COUNTIF(K$5:K35,K35)-1, ""), "")</f>
        <v/>
      </c>
      <c r="M35" s="117" t="str">
        <f t="shared" si="10"/>
        <v/>
      </c>
      <c r="N35" s="77"/>
      <c r="O35" s="114">
        <f t="shared" si="143"/>
        <v>0</v>
      </c>
      <c r="P35" s="115" t="str">
        <f t="shared" si="11"/>
        <v/>
      </c>
      <c r="Q35" s="115" t="str">
        <f t="shared" si="12"/>
        <v/>
      </c>
      <c r="R35" s="115" t="str">
        <f>IF(Q35&lt;&gt;"", IF(RANK(Q35, Q$5:Q$62)+COUNTIF(Q$5:Q35,Q35)-1&lt;=(R$65-P$63),RANK(Q35, Q$5:Q$62)+COUNTIF(Q$5:Q35,Q35)-1, ""), "")</f>
        <v/>
      </c>
      <c r="S35" s="117" t="str">
        <f t="shared" si="13"/>
        <v/>
      </c>
      <c r="T35" s="77"/>
      <c r="U35" s="114">
        <f t="shared" si="144"/>
        <v>0</v>
      </c>
      <c r="V35" s="115" t="str">
        <f t="shared" si="14"/>
        <v/>
      </c>
      <c r="W35" s="115" t="str">
        <f t="shared" si="15"/>
        <v/>
      </c>
      <c r="X35" s="115" t="str">
        <f>IF(W35&lt;&gt;"", IF(RANK(W35, W$5:W$62)+COUNTIF(W$5:W35,W35)-1&lt;=(X$65-V$63),RANK(W35, W$5:W$62)+COUNTIF(W$5:W35,W35)-1, ""), "")</f>
        <v/>
      </c>
      <c r="Y35" s="117" t="str">
        <f t="shared" si="16"/>
        <v/>
      </c>
      <c r="Z35" s="77"/>
      <c r="AA35" s="114">
        <f t="shared" si="145"/>
        <v>0</v>
      </c>
      <c r="AB35" s="115" t="str">
        <f t="shared" si="17"/>
        <v/>
      </c>
      <c r="AC35" s="115" t="str">
        <f t="shared" si="18"/>
        <v/>
      </c>
      <c r="AD35" s="115" t="str">
        <f>IF(AC35&lt;&gt;"", IF(RANK(AC35, AC$5:AC$62)+COUNTIF(AC$5:AC35,AC35)-1&lt;=(AD$65-AB$63),RANK(AC35, AC$5:AC$62)+COUNTIF(AC$5:AC35,AC35)-1, ""), "")</f>
        <v/>
      </c>
      <c r="AE35" s="117" t="str">
        <f t="shared" si="19"/>
        <v/>
      </c>
      <c r="AF35" s="77"/>
      <c r="AG35" s="114">
        <f t="shared" si="146"/>
        <v>0</v>
      </c>
      <c r="AH35" s="115" t="str">
        <f t="shared" si="20"/>
        <v/>
      </c>
      <c r="AI35" s="115" t="str">
        <f t="shared" si="21"/>
        <v/>
      </c>
      <c r="AJ35" s="115" t="str">
        <f>IF(AI35&lt;&gt;"", IF(RANK(AI35, AI$5:AI$62)+COUNTIF(AI$5:AI35,AI35)-1&lt;=(AJ$65-AH$63),RANK(AI35, AI$5:AI$62)+COUNTIF(AI$5:AI35,AI35)-1, ""), "")</f>
        <v/>
      </c>
      <c r="AK35" s="117" t="str">
        <f t="shared" si="22"/>
        <v/>
      </c>
      <c r="AL35" s="77"/>
      <c r="AM35" s="114">
        <f t="shared" si="147"/>
        <v>0</v>
      </c>
      <c r="AN35" s="115" t="str">
        <f t="shared" si="23"/>
        <v/>
      </c>
      <c r="AO35" s="115" t="str">
        <f t="shared" si="24"/>
        <v/>
      </c>
      <c r="AP35" s="115" t="str">
        <f>IF(AO35&lt;&gt;"", IF(RANK(AO35, AO$5:AO$62)+COUNTIF(AO$5:AO35,AO35)-1&lt;=(AP$65-AN$63),RANK(AO35, AO$5:AO$62)+COUNTIF(AO$5:AO35,AO35)-1, ""), "")</f>
        <v/>
      </c>
      <c r="AQ35" s="117" t="str">
        <f t="shared" si="25"/>
        <v/>
      </c>
      <c r="AR35" s="77"/>
      <c r="AS35" s="114">
        <f t="shared" si="148"/>
        <v>0</v>
      </c>
      <c r="AT35" s="115" t="str">
        <f t="shared" si="26"/>
        <v/>
      </c>
      <c r="AU35" s="115" t="str">
        <f t="shared" si="27"/>
        <v/>
      </c>
      <c r="AV35" s="115" t="str">
        <f>IF(AU35&lt;&gt;"", IF(RANK(AU35, AU$5:AU$62)+COUNTIF(AU$5:AU35,AU35)-1&lt;=(AV$65-AT$63),RANK(AU35, AU$5:AU$62)+COUNTIF(AU$5:AU35,AU35)-1, ""), "")</f>
        <v/>
      </c>
      <c r="AW35" s="117" t="str">
        <f t="shared" si="28"/>
        <v/>
      </c>
      <c r="AX35" s="77"/>
      <c r="AY35" s="114">
        <f t="shared" si="149"/>
        <v>0</v>
      </c>
      <c r="AZ35" s="115" t="str">
        <f t="shared" si="29"/>
        <v/>
      </c>
      <c r="BA35" s="115" t="str">
        <f t="shared" si="30"/>
        <v/>
      </c>
      <c r="BB35" s="115" t="str">
        <f>IF(BA35&lt;&gt;"", IF(RANK(BA35, BA$5:BA$62)+COUNTIF(BA$5:BA35,BA35)-1&lt;=(BB$65-AZ$63),RANK(BA35, BA$5:BA$62)+COUNTIF(BA$5:BA35,BA35)-1, ""), "")</f>
        <v/>
      </c>
      <c r="BC35" s="117" t="str">
        <f t="shared" si="31"/>
        <v/>
      </c>
      <c r="BD35" s="77"/>
      <c r="BE35" s="114">
        <f t="shared" si="150"/>
        <v>0</v>
      </c>
      <c r="BF35" s="115" t="str">
        <f t="shared" si="32"/>
        <v/>
      </c>
      <c r="BG35" s="115" t="str">
        <f t="shared" si="33"/>
        <v/>
      </c>
      <c r="BH35" s="115" t="str">
        <f>IF(BG35&lt;&gt;"", IF(RANK(BG35, BG$5:BG$62)+COUNTIF(BG$5:BG35,BG35)-1&lt;=(BH$65-BF$63),RANK(BG35, BG$5:BG$62)+COUNTIF(BG$5:BG35,BG35)-1, ""), "")</f>
        <v/>
      </c>
      <c r="BI35" s="117" t="str">
        <f t="shared" si="34"/>
        <v/>
      </c>
      <c r="BJ35" s="77"/>
      <c r="BK35" s="114">
        <f t="shared" si="151"/>
        <v>0</v>
      </c>
      <c r="BL35" s="115" t="str">
        <f t="shared" si="35"/>
        <v/>
      </c>
      <c r="BM35" s="115" t="str">
        <f t="shared" si="36"/>
        <v/>
      </c>
      <c r="BN35" s="115" t="str">
        <f>IF(BM35&lt;&gt;"", IF(RANK(BM35, BM$5:BM$62)+COUNTIF(BM$5:BM35,BM35)-1&lt;=(BN$65-BL$63),RANK(BM35, BM$5:BM$62)+COUNTIF(BM$5:BM35,BM35)-1, ""), "")</f>
        <v/>
      </c>
      <c r="BO35" s="117" t="str">
        <f t="shared" si="37"/>
        <v/>
      </c>
      <c r="BP35" s="77"/>
      <c r="BQ35" s="114">
        <f t="shared" si="152"/>
        <v>0</v>
      </c>
      <c r="BR35" s="115" t="str">
        <f t="shared" si="38"/>
        <v/>
      </c>
      <c r="BS35" s="115" t="str">
        <f t="shared" si="39"/>
        <v/>
      </c>
      <c r="BT35" s="115" t="str">
        <f>IF(BS35&lt;&gt;"", IF(RANK(BS35, BS$5:BS$62)+COUNTIF(BS$5:BS35,BS35)-1&lt;=(BT$65-BR$63),RANK(BS35, BS$5:BS$62)+COUNTIF(BS$5:BS35,BS35)-1, ""), "")</f>
        <v/>
      </c>
      <c r="BU35" s="117" t="str">
        <f t="shared" si="40"/>
        <v/>
      </c>
      <c r="BV35" s="77"/>
      <c r="BW35" s="114">
        <f t="shared" si="153"/>
        <v>0</v>
      </c>
      <c r="BX35" s="115" t="str">
        <f t="shared" si="41"/>
        <v/>
      </c>
      <c r="BY35" s="115" t="str">
        <f t="shared" si="42"/>
        <v/>
      </c>
      <c r="BZ35" s="115" t="str">
        <f>IF(BY35&lt;&gt;"", IF(RANK(BY35, BY$5:BY$62)+COUNTIF(BY$5:BY35,BY35)-1&lt;=(BZ$65-BX$63),RANK(BY35, BY$5:BY$62)+COUNTIF(BY$5:BY35,BY35)-1, ""), "")</f>
        <v/>
      </c>
      <c r="CA35" s="117" t="str">
        <f t="shared" si="43"/>
        <v/>
      </c>
      <c r="CB35" s="77"/>
      <c r="CC35" s="114">
        <f t="shared" si="154"/>
        <v>0</v>
      </c>
      <c r="CD35" s="115" t="str">
        <f t="shared" si="44"/>
        <v/>
      </c>
      <c r="CE35" s="115" t="str">
        <f t="shared" si="45"/>
        <v/>
      </c>
      <c r="CF35" s="115" t="str">
        <f>IF(CE35&lt;&gt;"", IF(RANK(CE35, CE$5:CE$62)+COUNTIF(CE$5:CE35,CE35)-1&lt;=(CF$65-CD$63),RANK(CE35, CE$5:CE$62)+COUNTIF(CE$5:CE35,CE35)-1, ""), "")</f>
        <v/>
      </c>
      <c r="CG35" s="117" t="str">
        <f t="shared" si="46"/>
        <v/>
      </c>
      <c r="CH35" s="77"/>
      <c r="CI35" s="114">
        <f t="shared" si="155"/>
        <v>0</v>
      </c>
      <c r="CJ35" s="115" t="str">
        <f t="shared" si="47"/>
        <v/>
      </c>
      <c r="CK35" s="115" t="str">
        <f t="shared" si="48"/>
        <v/>
      </c>
      <c r="CL35" s="115" t="str">
        <f>IF(CK35&lt;&gt;"", IF(RANK(CK35, CK$5:CK$62)+COUNTIF(CK$5:CK35,CK35)-1&lt;=(CL$65-CJ$63),RANK(CK35, CK$5:CK$62)+COUNTIF(CK$5:CK35,CK35)-1, ""), "")</f>
        <v/>
      </c>
      <c r="CM35" s="117" t="str">
        <f t="shared" si="49"/>
        <v/>
      </c>
      <c r="CN35" s="77"/>
      <c r="CO35" s="114">
        <f t="shared" si="156"/>
        <v>0</v>
      </c>
      <c r="CP35" s="115" t="str">
        <f t="shared" si="50"/>
        <v/>
      </c>
      <c r="CQ35" s="115" t="str">
        <f t="shared" si="51"/>
        <v/>
      </c>
      <c r="CR35" s="115" t="str">
        <f>IF(CQ35&lt;&gt;"", IF(RANK(CQ35, CQ$5:CQ$62)+COUNTIF(CQ$5:CQ35,CQ35)-1&lt;=(CR$65-CP$63),RANK(CQ35, CQ$5:CQ$62)+COUNTIF(CQ$5:CQ35,CQ35)-1, ""), "")</f>
        <v/>
      </c>
      <c r="CS35" s="117" t="str">
        <f t="shared" si="52"/>
        <v/>
      </c>
      <c r="CT35" s="77"/>
      <c r="CU35" s="114">
        <f t="shared" si="157"/>
        <v>0</v>
      </c>
      <c r="CV35" s="115" t="str">
        <f t="shared" si="53"/>
        <v/>
      </c>
      <c r="CW35" s="115" t="str">
        <f t="shared" si="54"/>
        <v/>
      </c>
      <c r="CX35" s="115" t="str">
        <f>IF(CW35&lt;&gt;"", IF(RANK(CW35, CW$5:CW$62)+COUNTIF(CW$5:CW35,CW35)-1&lt;=(CX$65-CV$63),RANK(CW35, CW$5:CW$62)+COUNTIF(CW$5:CW35,CW35)-1, ""), "")</f>
        <v/>
      </c>
      <c r="CY35" s="117" t="str">
        <f t="shared" si="55"/>
        <v/>
      </c>
      <c r="CZ35" s="77"/>
      <c r="DA35" s="114">
        <f t="shared" si="158"/>
        <v>0</v>
      </c>
      <c r="DB35" s="115" t="str">
        <f t="shared" si="56"/>
        <v/>
      </c>
      <c r="DC35" s="115" t="str">
        <f t="shared" si="57"/>
        <v/>
      </c>
      <c r="DD35" s="115" t="str">
        <f>IF(DC35&lt;&gt;"", IF(RANK(DC35, DC$5:DC$62)+COUNTIF(DC$5:DC35,DC35)-1&lt;=(DD$65-DB$63),RANK(DC35, DC$5:DC$62)+COUNTIF(DC$5:DC35,DC35)-1, ""), "")</f>
        <v/>
      </c>
      <c r="DE35" s="117" t="str">
        <f t="shared" si="58"/>
        <v/>
      </c>
      <c r="DF35" s="77"/>
      <c r="DG35" s="114">
        <f t="shared" si="159"/>
        <v>0</v>
      </c>
      <c r="DH35" s="115" t="str">
        <f t="shared" si="59"/>
        <v/>
      </c>
      <c r="DI35" s="115" t="str">
        <f t="shared" si="60"/>
        <v/>
      </c>
      <c r="DJ35" s="115" t="str">
        <f>IF(DI35&lt;&gt;"", IF(RANK(DI35, DI$5:DI$62)+COUNTIF(DI$5:DI35,DI35)-1&lt;=(DJ$65-DH$63),RANK(DI35, DI$5:DI$62)+COUNTIF(DI$5:DI35,DI35)-1, ""), "")</f>
        <v/>
      </c>
      <c r="DK35" s="117" t="str">
        <f t="shared" si="61"/>
        <v/>
      </c>
      <c r="DL35" s="77"/>
      <c r="DM35" s="114">
        <f t="shared" si="160"/>
        <v>0</v>
      </c>
      <c r="DN35" s="115" t="str">
        <f t="shared" si="62"/>
        <v/>
      </c>
      <c r="DO35" s="115" t="str">
        <f t="shared" si="63"/>
        <v/>
      </c>
      <c r="DP35" s="115" t="str">
        <f>IF(DO35&lt;&gt;"", IF(RANK(DO35, DO$5:DO$62)+COUNTIF(DO$5:DO35,DO35)-1&lt;=(DP$65-DN$63),RANK(DO35, DO$5:DO$62)+COUNTIF(DO$5:DO35,DO35)-1, ""), "")</f>
        <v/>
      </c>
      <c r="DQ35" s="117" t="str">
        <f t="shared" si="64"/>
        <v/>
      </c>
      <c r="DR35" s="77"/>
      <c r="DS35" s="114">
        <f t="shared" si="161"/>
        <v>0</v>
      </c>
      <c r="DT35" s="115" t="str">
        <f t="shared" si="65"/>
        <v/>
      </c>
      <c r="DU35" s="115" t="str">
        <f t="shared" si="66"/>
        <v/>
      </c>
      <c r="DV35" s="115" t="str">
        <f>IF(DU35&lt;&gt;"", IF(RANK(DU35, DU$5:DU$62)+COUNTIF(DU$5:DU35,DU35)-1&lt;=(DV$65-DT$63),RANK(DU35, DU$5:DU$62)+COUNTIF(DU$5:DU35,DU35)-1, ""), "")</f>
        <v/>
      </c>
      <c r="DW35" s="117" t="str">
        <f t="shared" si="67"/>
        <v/>
      </c>
      <c r="DX35" s="77"/>
      <c r="DY35" s="114">
        <f t="shared" si="162"/>
        <v>0</v>
      </c>
      <c r="DZ35" s="115" t="str">
        <f t="shared" si="68"/>
        <v/>
      </c>
      <c r="EA35" s="115" t="str">
        <f t="shared" si="69"/>
        <v/>
      </c>
      <c r="EB35" s="115" t="str">
        <f>IF(EA35&lt;&gt;"", IF(RANK(EA35, EA$5:EA$62)+COUNTIF(EA$5:EA35,EA35)-1&lt;=(EB$65-DZ$63),RANK(EA35, EA$5:EA$62)+COUNTIF(EA$5:EA35,EA35)-1, ""), "")</f>
        <v/>
      </c>
      <c r="EC35" s="117" t="str">
        <f t="shared" si="70"/>
        <v/>
      </c>
      <c r="ED35" s="77"/>
      <c r="EE35" s="114">
        <f t="shared" si="163"/>
        <v>0</v>
      </c>
      <c r="EF35" s="115" t="str">
        <f t="shared" si="71"/>
        <v/>
      </c>
      <c r="EG35" s="116" t="str">
        <f t="shared" si="72"/>
        <v/>
      </c>
      <c r="EH35" s="115" t="str">
        <f>IF(EG35&lt;&gt;"", IF(RANK(EG35, EG$5:EG$62)+COUNTIF(EG$5:EG35,EG35)-1&lt;=(EH$65-EF$63),RANK(EG35, EG$5:EG$62)+COUNTIF(EG$5:EG35,EG35)-1, ""), "")</f>
        <v/>
      </c>
      <c r="EI35" s="117" t="str">
        <f t="shared" si="73"/>
        <v/>
      </c>
      <c r="EJ35" s="77"/>
      <c r="EK35" s="114">
        <f t="shared" si="164"/>
        <v>0</v>
      </c>
      <c r="EL35" s="115" t="str">
        <f t="shared" si="74"/>
        <v/>
      </c>
      <c r="EM35" s="115" t="str">
        <f t="shared" si="75"/>
        <v/>
      </c>
      <c r="EN35" s="115" t="str">
        <f>IF(EM35&lt;&gt;"", IF(RANK(EM35, EM$5:EM$62)+COUNTIF(EM$5:EM35,EM35)-1&lt;=(EN$65-EL$63),RANK(EM35, EM$5:EM$62)+COUNTIF(EM$5:EM35,EM35)-1, ""), "")</f>
        <v/>
      </c>
      <c r="EO35" s="117" t="str">
        <f t="shared" si="76"/>
        <v/>
      </c>
      <c r="EP35" s="77"/>
      <c r="EQ35" s="114">
        <f t="shared" si="165"/>
        <v>0</v>
      </c>
      <c r="ER35" s="115" t="str">
        <f t="shared" si="77"/>
        <v/>
      </c>
      <c r="ES35" s="115" t="str">
        <f t="shared" si="78"/>
        <v/>
      </c>
      <c r="ET35" s="115" t="str">
        <f>IF(ES35&lt;&gt;"", IF(RANK(ES35, ES$5:ES$62)+COUNTIF(ES$5:ES35,ES35)-1&lt;=(ET$65-ER$63),RANK(ES35, ES$5:ES$62)+COUNTIF(ES$5:ES35,ES35)-1, ""), "")</f>
        <v/>
      </c>
      <c r="EU35" s="117" t="str">
        <f t="shared" si="79"/>
        <v/>
      </c>
      <c r="EV35" s="77">
        <v>300</v>
      </c>
      <c r="EW35" s="114">
        <f t="shared" si="166"/>
        <v>4.8235388696840579E-3</v>
      </c>
      <c r="EX35" s="115" t="str">
        <f t="shared" si="80"/>
        <v/>
      </c>
      <c r="EY35" s="115">
        <f t="shared" si="81"/>
        <v>300</v>
      </c>
      <c r="EZ35" s="115" t="str">
        <f>IF(EY35&lt;&gt;"", IF(RANK(EY35, EY$5:EY$62)+COUNTIF(EY$5:EY35,EY35)-1&lt;=(EZ$65-EX$63),RANK(EY35, EY$5:EY$62)+COUNTIF(EY$5:EY35,EY35)-1, ""), "")</f>
        <v/>
      </c>
      <c r="FA35" s="117" t="str">
        <f t="shared" si="82"/>
        <v/>
      </c>
      <c r="FB35" s="77">
        <v>152</v>
      </c>
      <c r="FC35" s="114">
        <f t="shared" si="167"/>
        <v>2.5257140958109704E-3</v>
      </c>
      <c r="FD35" s="115" t="str">
        <f t="shared" si="83"/>
        <v/>
      </c>
      <c r="FE35" s="115">
        <f t="shared" si="84"/>
        <v>152</v>
      </c>
      <c r="FF35" s="115" t="str">
        <f>IF(FE35&lt;&gt;"", IF(RANK(FE35, FE$5:FE$62)+COUNTIF(FE$5:FE35,FE35)-1&lt;=(FF$65-FD$63),RANK(FE35, FE$5:FE$62)+COUNTIF(FE$5:FE35,FE35)-1, ""), "")</f>
        <v/>
      </c>
      <c r="FG35" s="117" t="str">
        <f t="shared" si="85"/>
        <v/>
      </c>
      <c r="FH35" s="77">
        <v>221</v>
      </c>
      <c r="FI35" s="114">
        <f t="shared" si="168"/>
        <v>3.2993446098263739E-3</v>
      </c>
      <c r="FJ35" s="115" t="str">
        <f t="shared" si="86"/>
        <v/>
      </c>
      <c r="FK35" s="115">
        <f t="shared" si="87"/>
        <v>221</v>
      </c>
      <c r="FL35" s="115" t="str">
        <f>IF(FK35&lt;&gt;"", IF(RANK(FK35, FK$5:FK$62)+COUNTIF(FK$5:FK35,FK35)-1&lt;=(FL$65-FJ$63),RANK(FK35, FK$5:FK$62)+COUNTIF(FK$5:FK35,FK35)-1, ""), "")</f>
        <v/>
      </c>
      <c r="FM35" s="117" t="str">
        <f t="shared" si="88"/>
        <v/>
      </c>
      <c r="FN35" s="77"/>
      <c r="FO35" s="114">
        <f t="shared" si="169"/>
        <v>0</v>
      </c>
      <c r="FP35" s="115" t="str">
        <f t="shared" si="89"/>
        <v/>
      </c>
      <c r="FQ35" s="115" t="str">
        <f t="shared" si="90"/>
        <v/>
      </c>
      <c r="FR35" s="115" t="str">
        <f>IF(FQ35&lt;&gt;"", IF(RANK(FQ35, FQ$5:FQ$62)+COUNTIF(FQ$5:FQ35,FQ35)-1&lt;=(FR$65-FP$63),RANK(FQ35, FQ$5:FQ$62)+COUNTIF(FQ$5:FQ35,FQ35)-1, ""), "")</f>
        <v/>
      </c>
      <c r="FS35" s="117" t="str">
        <f t="shared" si="91"/>
        <v/>
      </c>
      <c r="FT35" s="77">
        <v>436</v>
      </c>
      <c r="FU35" s="114">
        <f t="shared" si="170"/>
        <v>7.6420170718454767E-3</v>
      </c>
      <c r="FV35" s="115" t="str">
        <f t="shared" si="92"/>
        <v/>
      </c>
      <c r="FW35" s="115">
        <f t="shared" si="93"/>
        <v>436</v>
      </c>
      <c r="FX35" s="115" t="str">
        <f>IF(FW35&lt;&gt;"", IF(RANK(FW35, FW$5:FW$62)+COUNTIF(FW$5:FW35,FW35)-1&lt;=(FX$65-FV$63),RANK(FW35, FW$5:FW$62)+COUNTIF(FW$5:FW35,FW35)-1, ""), "")</f>
        <v/>
      </c>
      <c r="FY35" s="117" t="str">
        <f t="shared" si="94"/>
        <v/>
      </c>
      <c r="FZ35" s="77">
        <v>436</v>
      </c>
      <c r="GA35" s="114">
        <f t="shared" si="171"/>
        <v>7.6122634262169144E-3</v>
      </c>
      <c r="GB35" s="115" t="str">
        <f t="shared" si="95"/>
        <v/>
      </c>
      <c r="GC35" s="115">
        <f t="shared" si="96"/>
        <v>436</v>
      </c>
      <c r="GD35" s="115" t="str">
        <f>IF(GC35&lt;&gt;"", IF(RANK(GC35, GC$5:GC$62)+COUNTIF(GC$5:GC35,GC35)-1&lt;=(GD$65-GB$63),RANK(GC35, GC$5:GC$62)+COUNTIF(GC$5:GC35,GC35)-1, ""), "")</f>
        <v/>
      </c>
      <c r="GE35" s="117" t="str">
        <f t="shared" si="97"/>
        <v/>
      </c>
      <c r="GF35" s="77">
        <v>174</v>
      </c>
      <c r="GG35" s="114">
        <f t="shared" si="172"/>
        <v>2.8390086312388846E-3</v>
      </c>
      <c r="GH35" s="115" t="str">
        <f t="shared" si="98"/>
        <v/>
      </c>
      <c r="GI35" s="115">
        <f t="shared" si="99"/>
        <v>174</v>
      </c>
      <c r="GJ35" s="115" t="str">
        <f>IF(GI35&lt;&gt;"", IF(RANK(GI35, GI$5:GI$62)+COUNTIF(GI$5:GI35,GI35)-1&lt;=(GJ$65-GH$63),RANK(GI35, GI$5:GI$62)+COUNTIF(GI$5:GI35,GI35)-1, ""), "")</f>
        <v/>
      </c>
      <c r="GK35" s="117" t="str">
        <f t="shared" si="100"/>
        <v/>
      </c>
      <c r="GL35" s="77">
        <v>383</v>
      </c>
      <c r="GM35" s="114">
        <f t="shared" si="173"/>
        <v>6.3582183707687964E-3</v>
      </c>
      <c r="GN35" s="115" t="str">
        <f t="shared" si="101"/>
        <v/>
      </c>
      <c r="GO35" s="115">
        <f t="shared" si="102"/>
        <v>383</v>
      </c>
      <c r="GP35" s="115" t="str">
        <f>IF(GO35&lt;&gt;"", IF(RANK(GO35, GO$5:GO$62)+COUNTIF(GO$5:GO35,GO35)-1&lt;=(GP$65-GN$63),RANK(GO35, GO$5:GO$62)+COUNTIF(GO$5:GO35,GO35)-1, ""), "")</f>
        <v/>
      </c>
      <c r="GQ35" s="117" t="str">
        <f t="shared" si="103"/>
        <v/>
      </c>
      <c r="GR35" s="77">
        <v>724</v>
      </c>
      <c r="GS35" s="114">
        <f t="shared" si="174"/>
        <v>1.4312826190099636E-2</v>
      </c>
      <c r="GT35" s="115" t="str">
        <f t="shared" si="104"/>
        <v/>
      </c>
      <c r="GU35" s="115">
        <f t="shared" si="105"/>
        <v>724</v>
      </c>
      <c r="GV35" s="115" t="str">
        <f>IF(GU35&lt;&gt;"", IF(RANK(GU35, GU$5:GU$62)+COUNTIF(GU$5:GU35,GU35)-1&lt;=(GV$65-GT$63),RANK(GU35, GU$5:GU$62)+COUNTIF(GU$5:GU35,GU35)-1, ""), "")</f>
        <v/>
      </c>
      <c r="GW35" s="117" t="str">
        <f t="shared" si="106"/>
        <v/>
      </c>
      <c r="GX35" s="77">
        <v>2729</v>
      </c>
      <c r="GY35" s="114">
        <f t="shared" si="175"/>
        <v>4.3967906167429273E-2</v>
      </c>
      <c r="GZ35" s="115" t="str">
        <f t="shared" si="107"/>
        <v/>
      </c>
      <c r="HA35" s="115">
        <f t="shared" si="108"/>
        <v>2729</v>
      </c>
      <c r="HB35" s="115" t="str">
        <f>IF(HA35&lt;&gt;"", IF(RANK(HA35, HA$5:HA$62)+COUNTIF(HA$5:HA35,HA35)-1&lt;=(HB$65-GZ$63),RANK(HA35, HA$5:HA$62)+COUNTIF(HA$5:HA35,HA35)-1, ""), "")</f>
        <v/>
      </c>
      <c r="HC35" s="117" t="str">
        <f t="shared" si="109"/>
        <v/>
      </c>
      <c r="HD35" s="77">
        <v>1891</v>
      </c>
      <c r="HE35" s="114">
        <f t="shared" si="176"/>
        <v>3.6159553311916781E-2</v>
      </c>
      <c r="HF35" s="115" t="str">
        <f t="shared" si="110"/>
        <v/>
      </c>
      <c r="HG35" s="115">
        <f t="shared" si="111"/>
        <v>1891</v>
      </c>
      <c r="HH35" s="115" t="str">
        <f>IF(HG35&lt;&gt;"", IF(RANK(HG35, HG$5:HG$62)+COUNTIF(HG$5:HG35,HG35)-1&lt;=(HH$65-HF$63),RANK(HG35, HG$5:HG$62)+COUNTIF(HG$5:HG35,HG35)-1, ""), "")</f>
        <v/>
      </c>
      <c r="HI35" s="117" t="str">
        <f t="shared" si="112"/>
        <v/>
      </c>
      <c r="HJ35" s="77"/>
      <c r="HK35" s="114">
        <f t="shared" si="177"/>
        <v>0</v>
      </c>
      <c r="HL35" s="115" t="str">
        <f t="shared" si="113"/>
        <v/>
      </c>
      <c r="HM35" s="115" t="str">
        <f t="shared" si="114"/>
        <v/>
      </c>
      <c r="HN35" s="115" t="str">
        <f>IF(HM35&lt;&gt;"", IF(RANK(HM35, HM$5:HM$62)+COUNTIF(HM$5:HM35,HM35)-1&lt;=(HN$65-HL$63),RANK(HM35, HM$5:HM$62)+COUNTIF(HM$5:HM35,HM35)-1, ""), "")</f>
        <v/>
      </c>
      <c r="HO35" s="117" t="str">
        <f t="shared" si="115"/>
        <v/>
      </c>
      <c r="HP35" s="77"/>
      <c r="HQ35" s="114">
        <f t="shared" si="178"/>
        <v>0</v>
      </c>
      <c r="HR35" s="115" t="str">
        <f t="shared" si="116"/>
        <v/>
      </c>
      <c r="HS35" s="115" t="str">
        <f t="shared" si="117"/>
        <v/>
      </c>
      <c r="HT35" s="115" t="str">
        <f>IF(HS35&lt;&gt;"", IF(RANK(HS35, HS$5:HS$62)+COUNTIF(HS$5:HS35,HS35)-1&lt;=(HT$65-HR$63),RANK(HS35, HS$5:HS$62)+COUNTIF(HS$5:HS35,HS35)-1, ""), "")</f>
        <v/>
      </c>
      <c r="HU35" s="117" t="str">
        <f t="shared" si="118"/>
        <v/>
      </c>
      <c r="HV35" s="77"/>
      <c r="HW35" s="114">
        <f t="shared" si="179"/>
        <v>0</v>
      </c>
      <c r="HX35" s="115" t="str">
        <f t="shared" si="119"/>
        <v/>
      </c>
      <c r="HY35" s="115" t="str">
        <f t="shared" si="120"/>
        <v/>
      </c>
      <c r="HZ35" s="115" t="str">
        <f>IF(HY35&lt;&gt;"", IF(RANK(HY35, HY$5:HY$62)+COUNTIF(HY$5:HY35,HY35)-1&lt;=(HZ$65-HX$63),RANK(HY35, HY$5:HY$62)+COUNTIF(HY$5:HY35,HY35)-1, ""), "")</f>
        <v/>
      </c>
      <c r="IA35" s="117" t="str">
        <f t="shared" si="121"/>
        <v/>
      </c>
      <c r="IB35" s="77"/>
      <c r="IC35" s="114">
        <f t="shared" si="180"/>
        <v>0</v>
      </c>
      <c r="ID35" s="115" t="str">
        <f t="shared" si="122"/>
        <v/>
      </c>
      <c r="IE35" s="115" t="str">
        <f t="shared" si="123"/>
        <v/>
      </c>
      <c r="IF35" s="115" t="str">
        <f>IF(IE35&lt;&gt;"", IF(RANK(IE35, IE$5:IE$62)+COUNTIF(IE$5:IE35,IE35)-1&lt;=(IF$65-ID$63),RANK(IE35, IE$5:IE$62)+COUNTIF(IE$5:IE35,IE35)-1, ""), "")</f>
        <v/>
      </c>
      <c r="IG35" s="117" t="str">
        <f t="shared" si="124"/>
        <v/>
      </c>
      <c r="IH35" s="77"/>
      <c r="II35" s="114">
        <f t="shared" si="181"/>
        <v>0</v>
      </c>
      <c r="IJ35" s="115" t="str">
        <f t="shared" si="125"/>
        <v/>
      </c>
      <c r="IK35" s="115" t="str">
        <f t="shared" si="126"/>
        <v/>
      </c>
      <c r="IL35" s="115" t="str">
        <f>IF(IK35&lt;&gt;"", IF(RANK(IK35, IK$5:IK$62)+COUNTIF(IK$5:IK35,IK35)-1&lt;=(IL$65-IJ$63),RANK(IK35, IK$5:IK$62)+COUNTIF(IK$5:IK35,IK35)-1, ""), "")</f>
        <v/>
      </c>
      <c r="IM35" s="117" t="str">
        <f t="shared" si="127"/>
        <v/>
      </c>
      <c r="IN35" s="104" t="str">
        <f t="shared" si="128"/>
        <v/>
      </c>
      <c r="IO35" s="41">
        <f t="shared" si="129"/>
        <v>7446</v>
      </c>
      <c r="IP35" s="42">
        <v>10927</v>
      </c>
      <c r="IQ35" s="43">
        <f t="shared" si="130"/>
        <v>18373</v>
      </c>
      <c r="IR35" s="43"/>
      <c r="IS35" s="98" t="str">
        <f t="shared" si="131"/>
        <v/>
      </c>
      <c r="IT35" s="77" t="str">
        <f t="shared" si="0"/>
        <v/>
      </c>
      <c r="IU35" s="77" t="str">
        <f t="shared" si="132"/>
        <v/>
      </c>
      <c r="IV35" s="77"/>
      <c r="IW35" s="99" t="str">
        <f t="shared" si="133"/>
        <v/>
      </c>
      <c r="IX35" s="77" t="str">
        <f t="shared" si="134"/>
        <v/>
      </c>
      <c r="IY35" s="98" t="str">
        <f t="shared" si="135"/>
        <v/>
      </c>
      <c r="IZ35" s="98" t="str">
        <f>IF(IY35&lt;&gt;"", IF(RANK(IY35, $IY$5:$IY$62)+COUNTIF(IY$5:IY35,IY35)-1&lt;=(400-$IU$63-$IX$63), RANK(IY35, $IY$5:$IY$62)+COUNTIF(IY$5:IY35,IY35)-1, ""), "")</f>
        <v/>
      </c>
      <c r="JA35" s="82" t="str">
        <f t="shared" si="136"/>
        <v/>
      </c>
      <c r="JB35" s="90" t="str">
        <f t="shared" si="137"/>
        <v/>
      </c>
      <c r="JD35" s="106">
        <f t="shared" si="1"/>
        <v>5.7560468724486579E-4</v>
      </c>
      <c r="JE35" s="56">
        <f t="shared" si="2"/>
        <v>0</v>
      </c>
      <c r="JF35" s="64">
        <f t="shared" si="138"/>
        <v>-5.7560468724486579E-4</v>
      </c>
      <c r="JH35" s="108" t="str">
        <f t="shared" si="3"/>
        <v/>
      </c>
      <c r="JI35" s="56" t="str">
        <f t="shared" si="139"/>
        <v/>
      </c>
      <c r="JJ35" s="56" t="str">
        <f t="shared" si="4"/>
        <v/>
      </c>
      <c r="JK35" s="107" t="str">
        <f t="shared" si="140"/>
        <v/>
      </c>
    </row>
    <row r="36" spans="1:271" ht="15" customHeight="1" x14ac:dyDescent="0.2">
      <c r="A36" s="100" t="s">
        <v>228</v>
      </c>
      <c r="B36" s="77">
        <v>102</v>
      </c>
      <c r="C36" s="114">
        <f t="shared" si="141"/>
        <v>1.4763352149370387E-3</v>
      </c>
      <c r="D36" s="115" t="str">
        <f t="shared" si="5"/>
        <v/>
      </c>
      <c r="E36" s="115">
        <f t="shared" si="6"/>
        <v>102</v>
      </c>
      <c r="F36" s="115" t="str">
        <f>IF(E36&lt;&gt;"", IF(RANK(E36, E$5:E$62)+COUNTIF(E$5:E36,E36)-1&lt;=(F$65-D$63),RANK(E36, E$5:E$62)+COUNTIF(E$5:E36,E36)-1, ""), "")</f>
        <v/>
      </c>
      <c r="G36" s="117" t="str">
        <f t="shared" si="7"/>
        <v/>
      </c>
      <c r="H36" s="77">
        <v>44</v>
      </c>
      <c r="I36" s="114">
        <f t="shared" si="142"/>
        <v>7.182852571950961E-4</v>
      </c>
      <c r="J36" s="115" t="str">
        <f t="shared" si="8"/>
        <v/>
      </c>
      <c r="K36" s="115">
        <f t="shared" si="9"/>
        <v>44</v>
      </c>
      <c r="L36" s="115" t="str">
        <f>IF(K36&lt;&gt;"", IF(RANK(K36, K$5:K$62)+COUNTIF(K$5:K36,K36)-1&lt;=(L$65-J$63),RANK(K36, K$5:K$62)+COUNTIF(K$5:K36,K36)-1, ""), "")</f>
        <v/>
      </c>
      <c r="M36" s="117" t="str">
        <f t="shared" si="10"/>
        <v/>
      </c>
      <c r="N36" s="77">
        <v>31</v>
      </c>
      <c r="O36" s="114">
        <f t="shared" si="143"/>
        <v>5.3145894051088635E-4</v>
      </c>
      <c r="P36" s="115" t="str">
        <f t="shared" si="11"/>
        <v/>
      </c>
      <c r="Q36" s="115">
        <f t="shared" si="12"/>
        <v>31</v>
      </c>
      <c r="R36" s="115" t="str">
        <f>IF(Q36&lt;&gt;"", IF(RANK(Q36, Q$5:Q$62)+COUNTIF(Q$5:Q36,Q36)-1&lt;=(R$65-P$63),RANK(Q36, Q$5:Q$62)+COUNTIF(Q$5:Q36,Q36)-1, ""), "")</f>
        <v/>
      </c>
      <c r="S36" s="117" t="str">
        <f t="shared" si="13"/>
        <v/>
      </c>
      <c r="T36" s="77">
        <v>57</v>
      </c>
      <c r="U36" s="114">
        <f t="shared" si="144"/>
        <v>9.9782928366360909E-4</v>
      </c>
      <c r="V36" s="115" t="str">
        <f t="shared" si="14"/>
        <v/>
      </c>
      <c r="W36" s="115">
        <f t="shared" si="15"/>
        <v>57</v>
      </c>
      <c r="X36" s="115" t="str">
        <f>IF(W36&lt;&gt;"", IF(RANK(W36, W$5:W$62)+COUNTIF(W$5:W36,W36)-1&lt;=(X$65-V$63),RANK(W36, W$5:W$62)+COUNTIF(W$5:W36,W36)-1, ""), "")</f>
        <v/>
      </c>
      <c r="Y36" s="117" t="str">
        <f t="shared" si="16"/>
        <v/>
      </c>
      <c r="Z36" s="77">
        <v>65</v>
      </c>
      <c r="AA36" s="114">
        <f t="shared" si="145"/>
        <v>1.1737089201877935E-3</v>
      </c>
      <c r="AB36" s="115" t="str">
        <f t="shared" si="17"/>
        <v/>
      </c>
      <c r="AC36" s="115">
        <f t="shared" si="18"/>
        <v>65</v>
      </c>
      <c r="AD36" s="115" t="str">
        <f>IF(AC36&lt;&gt;"", IF(RANK(AC36, AC$5:AC$62)+COUNTIF(AC$5:AC36,AC36)-1&lt;=(AD$65-AB$63),RANK(AC36, AC$5:AC$62)+COUNTIF(AC$5:AC36,AC36)-1, ""), "")</f>
        <v/>
      </c>
      <c r="AE36" s="117" t="str">
        <f t="shared" si="19"/>
        <v/>
      </c>
      <c r="AF36" s="77">
        <v>66</v>
      </c>
      <c r="AG36" s="114">
        <f t="shared" si="146"/>
        <v>8.9186778735709843E-4</v>
      </c>
      <c r="AH36" s="115" t="str">
        <f t="shared" si="20"/>
        <v/>
      </c>
      <c r="AI36" s="115">
        <f t="shared" si="21"/>
        <v>66</v>
      </c>
      <c r="AJ36" s="115" t="str">
        <f>IF(AI36&lt;&gt;"", IF(RANK(AI36, AI$5:AI$62)+COUNTIF(AI$5:AI36,AI36)-1&lt;=(AJ$65-AH$63),RANK(AI36, AI$5:AI$62)+COUNTIF(AI$5:AI36,AI36)-1, ""), "")</f>
        <v/>
      </c>
      <c r="AK36" s="117" t="str">
        <f t="shared" si="22"/>
        <v/>
      </c>
      <c r="AL36" s="77">
        <v>88</v>
      </c>
      <c r="AM36" s="114">
        <f t="shared" si="147"/>
        <v>1.3848235923582916E-3</v>
      </c>
      <c r="AN36" s="115" t="str">
        <f t="shared" si="23"/>
        <v/>
      </c>
      <c r="AO36" s="115">
        <f t="shared" si="24"/>
        <v>88</v>
      </c>
      <c r="AP36" s="115" t="str">
        <f>IF(AO36&lt;&gt;"", IF(RANK(AO36, AO$5:AO$62)+COUNTIF(AO$5:AO36,AO36)-1&lt;=(AP$65-AN$63),RANK(AO36, AO$5:AO$62)+COUNTIF(AO$5:AO36,AO36)-1, ""), "")</f>
        <v/>
      </c>
      <c r="AQ36" s="117" t="str">
        <f t="shared" si="25"/>
        <v/>
      </c>
      <c r="AR36" s="77">
        <v>53</v>
      </c>
      <c r="AS36" s="114">
        <f t="shared" si="148"/>
        <v>6.8280491104211487E-4</v>
      </c>
      <c r="AT36" s="115" t="str">
        <f t="shared" si="26"/>
        <v/>
      </c>
      <c r="AU36" s="115">
        <f t="shared" si="27"/>
        <v>53</v>
      </c>
      <c r="AV36" s="115" t="str">
        <f>IF(AU36&lt;&gt;"", IF(RANK(AU36, AU$5:AU$62)+COUNTIF(AU$5:AU36,AU36)-1&lt;=(AV$65-AT$63),RANK(AU36, AU$5:AU$62)+COUNTIF(AU$5:AU36,AU36)-1, ""), "")</f>
        <v/>
      </c>
      <c r="AW36" s="117" t="str">
        <f t="shared" si="28"/>
        <v/>
      </c>
      <c r="AX36" s="77">
        <v>53</v>
      </c>
      <c r="AY36" s="114">
        <f t="shared" si="149"/>
        <v>7.2810198922958571E-4</v>
      </c>
      <c r="AZ36" s="115" t="str">
        <f t="shared" si="29"/>
        <v/>
      </c>
      <c r="BA36" s="115">
        <f t="shared" si="30"/>
        <v>53</v>
      </c>
      <c r="BB36" s="115" t="str">
        <f>IF(BA36&lt;&gt;"", IF(RANK(BA36, BA$5:BA$62)+COUNTIF(BA$5:BA36,BA36)-1&lt;=(BB$65-AZ$63),RANK(BA36, BA$5:BA$62)+COUNTIF(BA$5:BA36,BA36)-1, ""), "")</f>
        <v/>
      </c>
      <c r="BC36" s="117" t="str">
        <f t="shared" si="31"/>
        <v/>
      </c>
      <c r="BD36" s="77">
        <v>68</v>
      </c>
      <c r="BE36" s="114">
        <f t="shared" si="150"/>
        <v>9.6643074386742849E-4</v>
      </c>
      <c r="BF36" s="115" t="str">
        <f t="shared" si="32"/>
        <v/>
      </c>
      <c r="BG36" s="115">
        <f t="shared" si="33"/>
        <v>68</v>
      </c>
      <c r="BH36" s="115" t="str">
        <f>IF(BG36&lt;&gt;"", IF(RANK(BG36, BG$5:BG$62)+COUNTIF(BG$5:BG36,BG36)-1&lt;=(BH$65-BF$63),RANK(BG36, BG$5:BG$62)+COUNTIF(BG$5:BG36,BG36)-1, ""), "")</f>
        <v/>
      </c>
      <c r="BI36" s="117" t="str">
        <f t="shared" si="34"/>
        <v/>
      </c>
      <c r="BJ36" s="77">
        <v>61</v>
      </c>
      <c r="BK36" s="114">
        <f t="shared" si="151"/>
        <v>8.5530005608524954E-4</v>
      </c>
      <c r="BL36" s="115" t="str">
        <f t="shared" si="35"/>
        <v/>
      </c>
      <c r="BM36" s="115">
        <f t="shared" si="36"/>
        <v>61</v>
      </c>
      <c r="BN36" s="115" t="str">
        <f>IF(BM36&lt;&gt;"", IF(RANK(BM36, BM$5:BM$62)+COUNTIF(BM$5:BM36,BM36)-1&lt;=(BN$65-BL$63),RANK(BM36, BM$5:BM$62)+COUNTIF(BM$5:BM36,BM36)-1, ""), "")</f>
        <v/>
      </c>
      <c r="BO36" s="117" t="str">
        <f t="shared" si="37"/>
        <v/>
      </c>
      <c r="BP36" s="77">
        <v>76</v>
      </c>
      <c r="BQ36" s="114">
        <f t="shared" si="152"/>
        <v>1.0586285188951261E-3</v>
      </c>
      <c r="BR36" s="115" t="str">
        <f t="shared" si="38"/>
        <v/>
      </c>
      <c r="BS36" s="115">
        <f t="shared" si="39"/>
        <v>76</v>
      </c>
      <c r="BT36" s="115" t="str">
        <f>IF(BS36&lt;&gt;"", IF(RANK(BS36, BS$5:BS$62)+COUNTIF(BS$5:BS36,BS36)-1&lt;=(BT$65-BR$63),RANK(BS36, BS$5:BS$62)+COUNTIF(BS$5:BS36,BS36)-1, ""), "")</f>
        <v/>
      </c>
      <c r="BU36" s="117" t="str">
        <f t="shared" si="40"/>
        <v/>
      </c>
      <c r="BV36" s="77">
        <v>19</v>
      </c>
      <c r="BW36" s="114">
        <f t="shared" si="153"/>
        <v>2.7502352174857062E-4</v>
      </c>
      <c r="BX36" s="115" t="str">
        <f t="shared" si="41"/>
        <v/>
      </c>
      <c r="BY36" s="115">
        <f t="shared" si="42"/>
        <v>19</v>
      </c>
      <c r="BZ36" s="115" t="str">
        <f>IF(BY36&lt;&gt;"", IF(RANK(BY36, BY$5:BY$62)+COUNTIF(BY$5:BY36,BY36)-1&lt;=(BZ$65-BX$63),RANK(BY36, BY$5:BY$62)+COUNTIF(BY$5:BY36,BY36)-1, ""), "")</f>
        <v/>
      </c>
      <c r="CA36" s="117" t="str">
        <f t="shared" si="43"/>
        <v/>
      </c>
      <c r="CB36" s="77">
        <v>109</v>
      </c>
      <c r="CC36" s="114">
        <f t="shared" si="154"/>
        <v>1.5058160417760341E-3</v>
      </c>
      <c r="CD36" s="115" t="str">
        <f t="shared" si="44"/>
        <v/>
      </c>
      <c r="CE36" s="115">
        <f t="shared" si="45"/>
        <v>109</v>
      </c>
      <c r="CF36" s="115" t="str">
        <f>IF(CE36&lt;&gt;"", IF(RANK(CE36, CE$5:CE$62)+COUNTIF(CE$5:CE36,CE36)-1&lt;=(CF$65-CD$63),RANK(CE36, CE$5:CE$62)+COUNTIF(CE$5:CE36,CE36)-1, ""), "")</f>
        <v/>
      </c>
      <c r="CG36" s="117" t="str">
        <f t="shared" si="46"/>
        <v/>
      </c>
      <c r="CH36" s="77">
        <v>50</v>
      </c>
      <c r="CI36" s="114">
        <f t="shared" si="155"/>
        <v>7.4850299401197609E-4</v>
      </c>
      <c r="CJ36" s="115" t="str">
        <f t="shared" si="47"/>
        <v/>
      </c>
      <c r="CK36" s="115">
        <f t="shared" si="48"/>
        <v>50</v>
      </c>
      <c r="CL36" s="115" t="str">
        <f>IF(CK36&lt;&gt;"", IF(RANK(CK36, CK$5:CK$62)+COUNTIF(CK$5:CK36,CK36)-1&lt;=(CL$65-CJ$63),RANK(CK36, CK$5:CK$62)+COUNTIF(CK$5:CK36,CK36)-1, ""), "")</f>
        <v/>
      </c>
      <c r="CM36" s="117" t="str">
        <f t="shared" si="49"/>
        <v/>
      </c>
      <c r="CN36" s="77">
        <v>33</v>
      </c>
      <c r="CO36" s="114">
        <f t="shared" si="156"/>
        <v>4.5686754994392987E-4</v>
      </c>
      <c r="CP36" s="115" t="str">
        <f t="shared" si="50"/>
        <v/>
      </c>
      <c r="CQ36" s="115">
        <f t="shared" si="51"/>
        <v>33</v>
      </c>
      <c r="CR36" s="115" t="str">
        <f>IF(CQ36&lt;&gt;"", IF(RANK(CQ36, CQ$5:CQ$62)+COUNTIF(CQ$5:CQ36,CQ36)-1&lt;=(CR$65-CP$63),RANK(CQ36, CQ$5:CQ$62)+COUNTIF(CQ$5:CQ36,CQ36)-1, ""), "")</f>
        <v/>
      </c>
      <c r="CS36" s="117" t="str">
        <f t="shared" si="52"/>
        <v/>
      </c>
      <c r="CT36" s="77">
        <v>40</v>
      </c>
      <c r="CU36" s="114">
        <f t="shared" si="157"/>
        <v>5.5222685479194855E-4</v>
      </c>
      <c r="CV36" s="115" t="str">
        <f t="shared" si="53"/>
        <v/>
      </c>
      <c r="CW36" s="115">
        <f t="shared" si="54"/>
        <v>40</v>
      </c>
      <c r="CX36" s="115" t="str">
        <f>IF(CW36&lt;&gt;"", IF(RANK(CW36, CW$5:CW$62)+COUNTIF(CW$5:CW36,CW36)-1&lt;=(CX$65-CV$63),RANK(CW36, CW$5:CW$62)+COUNTIF(CW$5:CW36,CW36)-1, ""), "")</f>
        <v/>
      </c>
      <c r="CY36" s="117" t="str">
        <f t="shared" si="55"/>
        <v/>
      </c>
      <c r="CZ36" s="77">
        <v>46</v>
      </c>
      <c r="DA36" s="114">
        <f t="shared" si="158"/>
        <v>6.2842388557220728E-4</v>
      </c>
      <c r="DB36" s="115" t="str">
        <f t="shared" si="56"/>
        <v/>
      </c>
      <c r="DC36" s="115">
        <f t="shared" si="57"/>
        <v>46</v>
      </c>
      <c r="DD36" s="115" t="str">
        <f>IF(DC36&lt;&gt;"", IF(RANK(DC36, DC$5:DC$62)+COUNTIF(DC$5:DC36,DC36)-1&lt;=(DD$65-DB$63),RANK(DC36, DC$5:DC$62)+COUNTIF(DC$5:DC36,DC36)-1, ""), "")</f>
        <v/>
      </c>
      <c r="DE36" s="117" t="str">
        <f t="shared" si="58"/>
        <v/>
      </c>
      <c r="DF36" s="77">
        <v>36</v>
      </c>
      <c r="DG36" s="114">
        <f t="shared" si="159"/>
        <v>5.6182405543330676E-4</v>
      </c>
      <c r="DH36" s="115" t="str">
        <f t="shared" si="59"/>
        <v/>
      </c>
      <c r="DI36" s="115">
        <f t="shared" si="60"/>
        <v>36</v>
      </c>
      <c r="DJ36" s="115" t="str">
        <f>IF(DI36&lt;&gt;"", IF(RANK(DI36, DI$5:DI$62)+COUNTIF(DI$5:DI36,DI36)-1&lt;=(DJ$65-DH$63),RANK(DI36, DI$5:DI$62)+COUNTIF(DI$5:DI36,DI36)-1, ""), "")</f>
        <v/>
      </c>
      <c r="DK36" s="117" t="str">
        <f t="shared" si="61"/>
        <v/>
      </c>
      <c r="DL36" s="77">
        <v>47</v>
      </c>
      <c r="DM36" s="114">
        <f t="shared" si="160"/>
        <v>6.4351826496522266E-4</v>
      </c>
      <c r="DN36" s="115" t="str">
        <f t="shared" si="62"/>
        <v/>
      </c>
      <c r="DO36" s="115">
        <f t="shared" si="63"/>
        <v>47</v>
      </c>
      <c r="DP36" s="115" t="str">
        <f>IF(DO36&lt;&gt;"", IF(RANK(DO36, DO$5:DO$62)+COUNTIF(DO$5:DO36,DO36)-1&lt;=(DP$65-DN$63),RANK(DO36, DO$5:DO$62)+COUNTIF(DO$5:DO36,DO36)-1, ""), "")</f>
        <v/>
      </c>
      <c r="DQ36" s="117" t="str">
        <f t="shared" si="64"/>
        <v/>
      </c>
      <c r="DR36" s="77">
        <v>39</v>
      </c>
      <c r="DS36" s="114">
        <f t="shared" si="161"/>
        <v>5.9478420009150522E-4</v>
      </c>
      <c r="DT36" s="115" t="str">
        <f t="shared" si="65"/>
        <v/>
      </c>
      <c r="DU36" s="115">
        <f t="shared" si="66"/>
        <v>39</v>
      </c>
      <c r="DV36" s="115" t="str">
        <f>IF(DU36&lt;&gt;"", IF(RANK(DU36, DU$5:DU$62)+COUNTIF(DU$5:DU36,DU36)-1&lt;=(DV$65-DT$63),RANK(DU36, DU$5:DU$62)+COUNTIF(DU$5:DU36,DU36)-1, ""), "")</f>
        <v/>
      </c>
      <c r="DW36" s="117" t="str">
        <f t="shared" si="67"/>
        <v/>
      </c>
      <c r="DX36" s="77">
        <v>53</v>
      </c>
      <c r="DY36" s="114">
        <f t="shared" si="162"/>
        <v>7.5247749666354318E-4</v>
      </c>
      <c r="DZ36" s="115" t="str">
        <f t="shared" si="68"/>
        <v/>
      </c>
      <c r="EA36" s="115">
        <f t="shared" si="69"/>
        <v>53</v>
      </c>
      <c r="EB36" s="115" t="str">
        <f>IF(EA36&lt;&gt;"", IF(RANK(EA36, EA$5:EA$62)+COUNTIF(EA$5:EA36,EA36)-1&lt;=(EB$65-DZ$63),RANK(EA36, EA$5:EA$62)+COUNTIF(EA$5:EA36,EA36)-1, ""), "")</f>
        <v/>
      </c>
      <c r="EC36" s="117" t="str">
        <f t="shared" si="70"/>
        <v/>
      </c>
      <c r="ED36" s="77">
        <v>36</v>
      </c>
      <c r="EE36" s="114">
        <f t="shared" si="163"/>
        <v>5.9726254666113649E-4</v>
      </c>
      <c r="EF36" s="115" t="str">
        <f t="shared" si="71"/>
        <v/>
      </c>
      <c r="EG36" s="116">
        <f t="shared" si="72"/>
        <v>36</v>
      </c>
      <c r="EH36" s="115" t="str">
        <f>IF(EG36&lt;&gt;"", IF(RANK(EG36, EG$5:EG$62)+COUNTIF(EG$5:EG36,EG36)-1&lt;=(EH$65-EF$63),RANK(EG36, EG$5:EG$62)+COUNTIF(EG$5:EG36,EG36)-1, ""), "")</f>
        <v/>
      </c>
      <c r="EI36" s="117" t="str">
        <f t="shared" si="73"/>
        <v/>
      </c>
      <c r="EJ36" s="77">
        <v>45</v>
      </c>
      <c r="EK36" s="114">
        <f t="shared" si="164"/>
        <v>6.8970802360334121E-4</v>
      </c>
      <c r="EL36" s="115" t="str">
        <f t="shared" si="74"/>
        <v/>
      </c>
      <c r="EM36" s="115">
        <f t="shared" si="75"/>
        <v>45</v>
      </c>
      <c r="EN36" s="115" t="str">
        <f>IF(EM36&lt;&gt;"", IF(RANK(EM36, EM$5:EM$62)+COUNTIF(EM$5:EM36,EM36)-1&lt;=(EN$65-EL$63),RANK(EM36, EM$5:EM$62)+COUNTIF(EM$5:EM36,EM36)-1, ""), "")</f>
        <v/>
      </c>
      <c r="EO36" s="117" t="str">
        <f t="shared" si="76"/>
        <v/>
      </c>
      <c r="EP36" s="77">
        <v>32</v>
      </c>
      <c r="EQ36" s="114">
        <f t="shared" si="165"/>
        <v>4.6204715768803151E-4</v>
      </c>
      <c r="ER36" s="115" t="str">
        <f t="shared" si="77"/>
        <v/>
      </c>
      <c r="ES36" s="115">
        <f t="shared" si="78"/>
        <v>32</v>
      </c>
      <c r="ET36" s="115" t="str">
        <f>IF(ES36&lt;&gt;"", IF(RANK(ES36, ES$5:ES$62)+COUNTIF(ES$5:ES36,ES36)-1&lt;=(ET$65-ER$63),RANK(ES36, ES$5:ES$62)+COUNTIF(ES$5:ES36,ES36)-1, ""), "")</f>
        <v/>
      </c>
      <c r="EU36" s="117" t="str">
        <f t="shared" si="79"/>
        <v/>
      </c>
      <c r="EV36" s="77">
        <v>89</v>
      </c>
      <c r="EW36" s="114">
        <f t="shared" si="166"/>
        <v>1.4309831980062707E-3</v>
      </c>
      <c r="EX36" s="115" t="str">
        <f t="shared" si="80"/>
        <v/>
      </c>
      <c r="EY36" s="115">
        <f t="shared" si="81"/>
        <v>89</v>
      </c>
      <c r="EZ36" s="115" t="str">
        <f>IF(EY36&lt;&gt;"", IF(RANK(EY36, EY$5:EY$62)+COUNTIF(EY$5:EY36,EY36)-1&lt;=(EZ$65-EX$63),RANK(EY36, EY$5:EY$62)+COUNTIF(EY$5:EY36,EY36)-1, ""), "")</f>
        <v/>
      </c>
      <c r="FA36" s="117" t="str">
        <f t="shared" si="82"/>
        <v/>
      </c>
      <c r="FB36" s="77">
        <v>47</v>
      </c>
      <c r="FC36" s="114">
        <f t="shared" si="167"/>
        <v>7.8097738488891845E-4</v>
      </c>
      <c r="FD36" s="115" t="str">
        <f t="shared" si="83"/>
        <v/>
      </c>
      <c r="FE36" s="115">
        <f t="shared" si="84"/>
        <v>47</v>
      </c>
      <c r="FF36" s="115" t="str">
        <f>IF(FE36&lt;&gt;"", IF(RANK(FE36, FE$5:FE$62)+COUNTIF(FE$5:FE36,FE36)-1&lt;=(FF$65-FD$63),RANK(FE36, FE$5:FE$62)+COUNTIF(FE$5:FE36,FE36)-1, ""), "")</f>
        <v/>
      </c>
      <c r="FG36" s="117" t="str">
        <f t="shared" si="85"/>
        <v/>
      </c>
      <c r="FH36" s="77">
        <v>33</v>
      </c>
      <c r="FI36" s="114">
        <f t="shared" si="168"/>
        <v>4.9266231730439071E-4</v>
      </c>
      <c r="FJ36" s="115" t="str">
        <f t="shared" si="86"/>
        <v/>
      </c>
      <c r="FK36" s="115">
        <f t="shared" si="87"/>
        <v>33</v>
      </c>
      <c r="FL36" s="115" t="str">
        <f>IF(FK36&lt;&gt;"", IF(RANK(FK36, FK$5:FK$62)+COUNTIF(FK$5:FK36,FK36)-1&lt;=(FL$65-FJ$63),RANK(FK36, FK$5:FK$62)+COUNTIF(FK$5:FK36,FK36)-1, ""), "")</f>
        <v/>
      </c>
      <c r="FM36" s="117" t="str">
        <f t="shared" si="88"/>
        <v/>
      </c>
      <c r="FN36" s="77">
        <v>43</v>
      </c>
      <c r="FO36" s="114">
        <f t="shared" si="169"/>
        <v>6.5270188221007897E-4</v>
      </c>
      <c r="FP36" s="115" t="str">
        <f t="shared" si="89"/>
        <v/>
      </c>
      <c r="FQ36" s="115">
        <f t="shared" si="90"/>
        <v>43</v>
      </c>
      <c r="FR36" s="115" t="str">
        <f>IF(FQ36&lt;&gt;"", IF(RANK(FQ36, FQ$5:FQ$62)+COUNTIF(FQ$5:FQ36,FQ36)-1&lt;=(FR$65-FP$63),RANK(FQ36, FQ$5:FQ$62)+COUNTIF(FQ$5:FQ36,FQ36)-1, ""), "")</f>
        <v/>
      </c>
      <c r="FS36" s="117" t="str">
        <f t="shared" si="91"/>
        <v/>
      </c>
      <c r="FT36" s="77">
        <v>49</v>
      </c>
      <c r="FU36" s="114">
        <f t="shared" si="170"/>
        <v>8.5885054247804673E-4</v>
      </c>
      <c r="FV36" s="115" t="str">
        <f t="shared" si="92"/>
        <v/>
      </c>
      <c r="FW36" s="115">
        <f t="shared" si="93"/>
        <v>49</v>
      </c>
      <c r="FX36" s="115" t="str">
        <f>IF(FW36&lt;&gt;"", IF(RANK(FW36, FW$5:FW$62)+COUNTIF(FW$5:FW36,FW36)-1&lt;=(FX$65-FV$63),RANK(FW36, FW$5:FW$62)+COUNTIF(FW$5:FW36,FW36)-1, ""), "")</f>
        <v/>
      </c>
      <c r="FY36" s="117" t="str">
        <f t="shared" si="94"/>
        <v/>
      </c>
      <c r="FZ36" s="77">
        <v>26</v>
      </c>
      <c r="GA36" s="114">
        <f t="shared" si="171"/>
        <v>4.5394231440743069E-4</v>
      </c>
      <c r="GB36" s="115" t="str">
        <f t="shared" si="95"/>
        <v/>
      </c>
      <c r="GC36" s="115">
        <f t="shared" si="96"/>
        <v>26</v>
      </c>
      <c r="GD36" s="115" t="str">
        <f>IF(GC36&lt;&gt;"", IF(RANK(GC36, GC$5:GC$62)+COUNTIF(GC$5:GC36,GC36)-1&lt;=(GD$65-GB$63),RANK(GC36, GC$5:GC$62)+COUNTIF(GC$5:GC36,GC36)-1, ""), "")</f>
        <v/>
      </c>
      <c r="GE36" s="117" t="str">
        <f t="shared" si="97"/>
        <v/>
      </c>
      <c r="GF36" s="77">
        <v>23</v>
      </c>
      <c r="GG36" s="114">
        <f t="shared" si="172"/>
        <v>3.7527125585341581E-4</v>
      </c>
      <c r="GH36" s="115" t="str">
        <f t="shared" si="98"/>
        <v/>
      </c>
      <c r="GI36" s="115">
        <f t="shared" si="99"/>
        <v>23</v>
      </c>
      <c r="GJ36" s="115" t="str">
        <f>IF(GI36&lt;&gt;"", IF(RANK(GI36, GI$5:GI$62)+COUNTIF(GI$5:GI36,GI36)-1&lt;=(GJ$65-GH$63),RANK(GI36, GI$5:GI$62)+COUNTIF(GI$5:GI36,GI36)-1, ""), "")</f>
        <v/>
      </c>
      <c r="GK36" s="117" t="str">
        <f t="shared" si="100"/>
        <v/>
      </c>
      <c r="GL36" s="77">
        <v>30</v>
      </c>
      <c r="GM36" s="114">
        <f t="shared" si="173"/>
        <v>4.9803277055630261E-4</v>
      </c>
      <c r="GN36" s="115" t="str">
        <f t="shared" si="101"/>
        <v/>
      </c>
      <c r="GO36" s="115">
        <f t="shared" si="102"/>
        <v>30</v>
      </c>
      <c r="GP36" s="115" t="str">
        <f>IF(GO36&lt;&gt;"", IF(RANK(GO36, GO$5:GO$62)+COUNTIF(GO$5:GO36,GO36)-1&lt;=(GP$65-GN$63),RANK(GO36, GO$5:GO$62)+COUNTIF(GO$5:GO36,GO36)-1, ""), "")</f>
        <v/>
      </c>
      <c r="GQ36" s="117" t="str">
        <f t="shared" si="103"/>
        <v/>
      </c>
      <c r="GR36" s="77">
        <v>38</v>
      </c>
      <c r="GS36" s="114">
        <f t="shared" si="174"/>
        <v>7.512256840107544E-4</v>
      </c>
      <c r="GT36" s="115" t="str">
        <f t="shared" si="104"/>
        <v/>
      </c>
      <c r="GU36" s="115">
        <f t="shared" si="105"/>
        <v>38</v>
      </c>
      <c r="GV36" s="115" t="str">
        <f>IF(GU36&lt;&gt;"", IF(RANK(GU36, GU$5:GU$62)+COUNTIF(GU$5:GU36,GU36)-1&lt;=(GV$65-GT$63),RANK(GU36, GU$5:GU$62)+COUNTIF(GU$5:GU36,GU36)-1, ""), "")</f>
        <v/>
      </c>
      <c r="GW36" s="117" t="str">
        <f t="shared" si="106"/>
        <v/>
      </c>
      <c r="GX36" s="77">
        <v>58</v>
      </c>
      <c r="GY36" s="114">
        <f t="shared" si="175"/>
        <v>9.3445898047302958E-4</v>
      </c>
      <c r="GZ36" s="115" t="str">
        <f t="shared" si="107"/>
        <v/>
      </c>
      <c r="HA36" s="115">
        <f t="shared" si="108"/>
        <v>58</v>
      </c>
      <c r="HB36" s="115" t="str">
        <f>IF(HA36&lt;&gt;"", IF(RANK(HA36, HA$5:HA$62)+COUNTIF(HA$5:HA36,HA36)-1&lt;=(HB$65-GZ$63),RANK(HA36, HA$5:HA$62)+COUNTIF(HA$5:HA36,HA36)-1, ""), "")</f>
        <v/>
      </c>
      <c r="HC36" s="117" t="str">
        <f t="shared" si="109"/>
        <v/>
      </c>
      <c r="HD36" s="77">
        <v>58</v>
      </c>
      <c r="HE36" s="114">
        <f t="shared" si="176"/>
        <v>1.1090714394982409E-3</v>
      </c>
      <c r="HF36" s="115" t="str">
        <f t="shared" si="110"/>
        <v/>
      </c>
      <c r="HG36" s="115">
        <f t="shared" si="111"/>
        <v>58</v>
      </c>
      <c r="HH36" s="115" t="str">
        <f>IF(HG36&lt;&gt;"", IF(RANK(HG36, HG$5:HG$62)+COUNTIF(HG$5:HG36,HG36)-1&lt;=(HH$65-HF$63),RANK(HG36, HG$5:HG$62)+COUNTIF(HG$5:HG36,HG36)-1, ""), "")</f>
        <v/>
      </c>
      <c r="HI36" s="117" t="str">
        <f t="shared" si="112"/>
        <v/>
      </c>
      <c r="HJ36" s="77">
        <v>135</v>
      </c>
      <c r="HK36" s="114">
        <f t="shared" si="177"/>
        <v>1.8513439385628085E-3</v>
      </c>
      <c r="HL36" s="115" t="str">
        <f t="shared" si="113"/>
        <v/>
      </c>
      <c r="HM36" s="115">
        <f t="shared" si="114"/>
        <v>135</v>
      </c>
      <c r="HN36" s="115" t="str">
        <f>IF(HM36&lt;&gt;"", IF(RANK(HM36, HM$5:HM$62)+COUNTIF(HM$5:HM36,HM36)-1&lt;=(HN$65-HL$63),RANK(HM36, HM$5:HM$62)+COUNTIF(HM$5:HM36,HM36)-1, ""), "")</f>
        <v/>
      </c>
      <c r="HO36" s="117" t="str">
        <f t="shared" si="115"/>
        <v/>
      </c>
      <c r="HP36" s="77">
        <v>96</v>
      </c>
      <c r="HQ36" s="114">
        <f t="shared" si="178"/>
        <v>1.3018714401952806E-3</v>
      </c>
      <c r="HR36" s="115" t="str">
        <f t="shared" si="116"/>
        <v/>
      </c>
      <c r="HS36" s="115">
        <f t="shared" si="117"/>
        <v>96</v>
      </c>
      <c r="HT36" s="115" t="str">
        <f>IF(HS36&lt;&gt;"", IF(RANK(HS36, HS$5:HS$62)+COUNTIF(HS$5:HS36,HS36)-1&lt;=(HT$65-HR$63),RANK(HS36, HS$5:HS$62)+COUNTIF(HS$5:HS36,HS36)-1, ""), "")</f>
        <v/>
      </c>
      <c r="HU36" s="117" t="str">
        <f t="shared" si="118"/>
        <v/>
      </c>
      <c r="HV36" s="77">
        <v>46</v>
      </c>
      <c r="HW36" s="114">
        <f t="shared" si="179"/>
        <v>7.1900839364146495E-4</v>
      </c>
      <c r="HX36" s="115" t="str">
        <f t="shared" si="119"/>
        <v/>
      </c>
      <c r="HY36" s="115">
        <f t="shared" si="120"/>
        <v>46</v>
      </c>
      <c r="HZ36" s="115" t="str">
        <f>IF(HY36&lt;&gt;"", IF(RANK(HY36, HY$5:HY$62)+COUNTIF(HY$5:HY36,HY36)-1&lt;=(HZ$65-HX$63),RANK(HY36, HY$5:HY$62)+COUNTIF(HY$5:HY36,HY36)-1, ""), "")</f>
        <v/>
      </c>
      <c r="IA36" s="117" t="str">
        <f t="shared" si="121"/>
        <v/>
      </c>
      <c r="IB36" s="77">
        <v>112</v>
      </c>
      <c r="IC36" s="114">
        <f t="shared" si="180"/>
        <v>1.6463567008187685E-3</v>
      </c>
      <c r="ID36" s="115" t="str">
        <f t="shared" si="122"/>
        <v/>
      </c>
      <c r="IE36" s="115">
        <f t="shared" si="123"/>
        <v>112</v>
      </c>
      <c r="IF36" s="115" t="str">
        <f>IF(IE36&lt;&gt;"", IF(RANK(IE36, IE$5:IE$62)+COUNTIF(IE$5:IE36,IE36)-1&lt;=(IF$65-ID$63),RANK(IE36, IE$5:IE$62)+COUNTIF(IE$5:IE36,IE36)-1, ""), "")</f>
        <v/>
      </c>
      <c r="IG36" s="117" t="str">
        <f t="shared" si="124"/>
        <v/>
      </c>
      <c r="IH36" s="77">
        <v>51</v>
      </c>
      <c r="II36" s="114">
        <f t="shared" si="181"/>
        <v>8.7643925073036606E-4</v>
      </c>
      <c r="IJ36" s="115" t="str">
        <f t="shared" si="125"/>
        <v/>
      </c>
      <c r="IK36" s="115">
        <f t="shared" si="126"/>
        <v>51</v>
      </c>
      <c r="IL36" s="115" t="str">
        <f>IF(IK36&lt;&gt;"", IF(RANK(IK36, IK$5:IK$62)+COUNTIF(IK$5:IK36,IK36)-1&lt;=(IL$65-IJ$63),RANK(IK36, IK$5:IK$62)+COUNTIF(IK$5:IK36,IK36)-1, ""), "")</f>
        <v/>
      </c>
      <c r="IM36" s="117" t="str">
        <f t="shared" si="127"/>
        <v/>
      </c>
      <c r="IN36" s="104" t="str">
        <f t="shared" si="128"/>
        <v/>
      </c>
      <c r="IO36" s="41">
        <f t="shared" si="129"/>
        <v>2283</v>
      </c>
      <c r="IP36" s="42">
        <v>1972</v>
      </c>
      <c r="IQ36" s="43">
        <f t="shared" si="130"/>
        <v>4255</v>
      </c>
      <c r="IR36" s="43"/>
      <c r="IS36" s="98" t="str">
        <f t="shared" si="131"/>
        <v/>
      </c>
      <c r="IT36" s="77" t="str">
        <f t="shared" si="0"/>
        <v/>
      </c>
      <c r="IU36" s="77" t="str">
        <f t="shared" si="132"/>
        <v/>
      </c>
      <c r="IV36" s="77"/>
      <c r="IW36" s="99" t="str">
        <f t="shared" si="133"/>
        <v/>
      </c>
      <c r="IX36" s="77" t="str">
        <f t="shared" si="134"/>
        <v/>
      </c>
      <c r="IY36" s="98" t="str">
        <f t="shared" si="135"/>
        <v/>
      </c>
      <c r="IZ36" s="98" t="str">
        <f>IF(IY36&lt;&gt;"", IF(RANK(IY36, $IY$5:$IY$62)+COUNTIF(IY$5:IY36,IY36)-1&lt;=(400-$IU$63-$IX$63), RANK(IY36, $IY$5:$IY$62)+COUNTIF(IY$5:IY36,IY36)-1, ""), "")</f>
        <v/>
      </c>
      <c r="JA36" s="82" t="str">
        <f t="shared" si="136"/>
        <v/>
      </c>
      <c r="JB36" s="90" t="str">
        <f t="shared" si="137"/>
        <v/>
      </c>
      <c r="JD36" s="106">
        <f t="shared" si="1"/>
        <v>1.3330419333951472E-4</v>
      </c>
      <c r="JE36" s="56">
        <f t="shared" si="2"/>
        <v>0</v>
      </c>
      <c r="JF36" s="64">
        <f t="shared" si="138"/>
        <v>-1.3330419333951472E-4</v>
      </c>
      <c r="JH36" s="108" t="str">
        <f t="shared" si="3"/>
        <v/>
      </c>
      <c r="JI36" s="56" t="str">
        <f t="shared" si="139"/>
        <v/>
      </c>
      <c r="JJ36" s="56" t="str">
        <f t="shared" si="4"/>
        <v/>
      </c>
      <c r="JK36" s="107" t="str">
        <f t="shared" si="140"/>
        <v/>
      </c>
    </row>
    <row r="37" spans="1:271" ht="15" customHeight="1" x14ac:dyDescent="0.2">
      <c r="A37" s="100" t="s">
        <v>229</v>
      </c>
      <c r="B37" s="77">
        <v>833</v>
      </c>
      <c r="C37" s="114">
        <f t="shared" si="141"/>
        <v>1.2056737588652482E-2</v>
      </c>
      <c r="D37" s="115" t="str">
        <f t="shared" si="5"/>
        <v/>
      </c>
      <c r="E37" s="115">
        <f t="shared" si="6"/>
        <v>833</v>
      </c>
      <c r="F37" s="115" t="str">
        <f>IF(E37&lt;&gt;"", IF(RANK(E37, E$5:E$62)+COUNTIF(E$5:E37,E37)-1&lt;=(F$65-D$63),RANK(E37, E$5:E$62)+COUNTIF(E$5:E37,E37)-1, ""), "")</f>
        <v/>
      </c>
      <c r="G37" s="117" t="str">
        <f t="shared" si="7"/>
        <v/>
      </c>
      <c r="H37" s="77">
        <v>166</v>
      </c>
      <c r="I37" s="114">
        <f t="shared" si="142"/>
        <v>2.7098943794178626E-3</v>
      </c>
      <c r="J37" s="115" t="str">
        <f t="shared" si="8"/>
        <v/>
      </c>
      <c r="K37" s="115">
        <f t="shared" si="9"/>
        <v>166</v>
      </c>
      <c r="L37" s="115" t="str">
        <f>IF(K37&lt;&gt;"", IF(RANK(K37, K$5:K$62)+COUNTIF(K$5:K37,K37)-1&lt;=(L$65-J$63),RANK(K37, K$5:K$62)+COUNTIF(K$5:K37,K37)-1, ""), "")</f>
        <v/>
      </c>
      <c r="M37" s="117" t="str">
        <f t="shared" si="10"/>
        <v/>
      </c>
      <c r="N37" s="77">
        <v>320</v>
      </c>
      <c r="O37" s="114">
        <f t="shared" si="143"/>
        <v>5.4860277730156013E-3</v>
      </c>
      <c r="P37" s="115" t="str">
        <f t="shared" si="11"/>
        <v/>
      </c>
      <c r="Q37" s="115">
        <f t="shared" si="12"/>
        <v>320</v>
      </c>
      <c r="R37" s="115" t="str">
        <f>IF(Q37&lt;&gt;"", IF(RANK(Q37, Q$5:Q$62)+COUNTIF(Q$5:Q37,Q37)-1&lt;=(R$65-P$63),RANK(Q37, Q$5:Q$62)+COUNTIF(Q$5:Q37,Q37)-1, ""), "")</f>
        <v/>
      </c>
      <c r="S37" s="117" t="str">
        <f t="shared" si="13"/>
        <v/>
      </c>
      <c r="T37" s="77">
        <v>139</v>
      </c>
      <c r="U37" s="114">
        <f t="shared" si="144"/>
        <v>2.4333029899866955E-3</v>
      </c>
      <c r="V37" s="115" t="str">
        <f t="shared" si="14"/>
        <v/>
      </c>
      <c r="W37" s="115">
        <f t="shared" si="15"/>
        <v>139</v>
      </c>
      <c r="X37" s="115" t="str">
        <f>IF(W37&lt;&gt;"", IF(RANK(W37, W$5:W$62)+COUNTIF(W$5:W37,W37)-1&lt;=(X$65-V$63),RANK(W37, W$5:W$62)+COUNTIF(W$5:W37,W37)-1, ""), "")</f>
        <v/>
      </c>
      <c r="Y37" s="117" t="str">
        <f t="shared" si="16"/>
        <v/>
      </c>
      <c r="Z37" s="77">
        <v>163</v>
      </c>
      <c r="AA37" s="114">
        <f t="shared" si="145"/>
        <v>2.9433008306247741E-3</v>
      </c>
      <c r="AB37" s="115" t="str">
        <f t="shared" si="17"/>
        <v/>
      </c>
      <c r="AC37" s="115">
        <f t="shared" si="18"/>
        <v>163</v>
      </c>
      <c r="AD37" s="115" t="str">
        <f>IF(AC37&lt;&gt;"", IF(RANK(AC37, AC$5:AC$62)+COUNTIF(AC$5:AC37,AC37)-1&lt;=(AD$65-AB$63),RANK(AC37, AC$5:AC$62)+COUNTIF(AC$5:AC37,AC37)-1, ""), "")</f>
        <v/>
      </c>
      <c r="AE37" s="117" t="str">
        <f t="shared" si="19"/>
        <v/>
      </c>
      <c r="AF37" s="77">
        <v>281</v>
      </c>
      <c r="AG37" s="114">
        <f t="shared" si="146"/>
        <v>3.7971946704143133E-3</v>
      </c>
      <c r="AH37" s="115" t="str">
        <f t="shared" si="20"/>
        <v/>
      </c>
      <c r="AI37" s="115">
        <f t="shared" si="21"/>
        <v>281</v>
      </c>
      <c r="AJ37" s="115" t="str">
        <f>IF(AI37&lt;&gt;"", IF(RANK(AI37, AI$5:AI$62)+COUNTIF(AI$5:AI37,AI37)-1&lt;=(AJ$65-AH$63),RANK(AI37, AI$5:AI$62)+COUNTIF(AI$5:AI37,AI37)-1, ""), "")</f>
        <v/>
      </c>
      <c r="AK37" s="117" t="str">
        <f t="shared" si="22"/>
        <v/>
      </c>
      <c r="AL37" s="77">
        <v>247</v>
      </c>
      <c r="AM37" s="114">
        <f t="shared" si="147"/>
        <v>3.8869480376420231E-3</v>
      </c>
      <c r="AN37" s="115" t="str">
        <f t="shared" si="23"/>
        <v/>
      </c>
      <c r="AO37" s="115">
        <f t="shared" si="24"/>
        <v>247</v>
      </c>
      <c r="AP37" s="115" t="str">
        <f>IF(AO37&lt;&gt;"", IF(RANK(AO37, AO$5:AO$62)+COUNTIF(AO$5:AO37,AO37)-1&lt;=(AP$65-AN$63),RANK(AO37, AO$5:AO$62)+COUNTIF(AO$5:AO37,AO37)-1, ""), "")</f>
        <v/>
      </c>
      <c r="AQ37" s="117" t="str">
        <f t="shared" si="25"/>
        <v/>
      </c>
      <c r="AR37" s="77">
        <v>229</v>
      </c>
      <c r="AS37" s="114">
        <f t="shared" si="148"/>
        <v>2.9502325401631001E-3</v>
      </c>
      <c r="AT37" s="115" t="str">
        <f t="shared" si="26"/>
        <v/>
      </c>
      <c r="AU37" s="115">
        <f t="shared" si="27"/>
        <v>229</v>
      </c>
      <c r="AV37" s="115" t="str">
        <f>IF(AU37&lt;&gt;"", IF(RANK(AU37, AU$5:AU$62)+COUNTIF(AU$5:AU37,AU37)-1&lt;=(AV$65-AT$63),RANK(AU37, AU$5:AU$62)+COUNTIF(AU$5:AU37,AU37)-1, ""), "")</f>
        <v/>
      </c>
      <c r="AW37" s="117" t="str">
        <f t="shared" si="28"/>
        <v/>
      </c>
      <c r="AX37" s="77">
        <v>290</v>
      </c>
      <c r="AY37" s="114">
        <f t="shared" si="149"/>
        <v>3.983954280690186E-3</v>
      </c>
      <c r="AZ37" s="115" t="str">
        <f t="shared" si="29"/>
        <v/>
      </c>
      <c r="BA37" s="115">
        <f t="shared" si="30"/>
        <v>290</v>
      </c>
      <c r="BB37" s="115" t="str">
        <f>IF(BA37&lt;&gt;"", IF(RANK(BA37, BA$5:BA$62)+COUNTIF(BA$5:BA37,BA37)-1&lt;=(BB$65-AZ$63),RANK(BA37, BA$5:BA$62)+COUNTIF(BA$5:BA37,BA37)-1, ""), "")</f>
        <v/>
      </c>
      <c r="BC37" s="117" t="str">
        <f t="shared" si="31"/>
        <v/>
      </c>
      <c r="BD37" s="77">
        <v>357</v>
      </c>
      <c r="BE37" s="114">
        <f t="shared" si="150"/>
        <v>5.0737614053039991E-3</v>
      </c>
      <c r="BF37" s="115" t="str">
        <f t="shared" si="32"/>
        <v/>
      </c>
      <c r="BG37" s="115">
        <f t="shared" si="33"/>
        <v>357</v>
      </c>
      <c r="BH37" s="115" t="str">
        <f>IF(BG37&lt;&gt;"", IF(RANK(BG37, BG$5:BG$62)+COUNTIF(BG$5:BG37,BG37)-1&lt;=(BH$65-BF$63),RANK(BG37, BG$5:BG$62)+COUNTIF(BG$5:BG37,BG37)-1, ""), "")</f>
        <v/>
      </c>
      <c r="BI37" s="117" t="str">
        <f t="shared" si="34"/>
        <v/>
      </c>
      <c r="BJ37" s="77">
        <v>690</v>
      </c>
      <c r="BK37" s="114">
        <f t="shared" si="151"/>
        <v>9.674705552439709E-3</v>
      </c>
      <c r="BL37" s="115" t="str">
        <f t="shared" si="35"/>
        <v/>
      </c>
      <c r="BM37" s="115">
        <f t="shared" si="36"/>
        <v>690</v>
      </c>
      <c r="BN37" s="115" t="str">
        <f>IF(BM37&lt;&gt;"", IF(RANK(BM37, BM$5:BM$62)+COUNTIF(BM$5:BM37,BM37)-1&lt;=(BN$65-BL$63),RANK(BM37, BM$5:BM$62)+COUNTIF(BM$5:BM37,BM37)-1, ""), "")</f>
        <v/>
      </c>
      <c r="BO37" s="117" t="str">
        <f t="shared" si="37"/>
        <v/>
      </c>
      <c r="BP37" s="77">
        <v>1966</v>
      </c>
      <c r="BQ37" s="114">
        <f t="shared" si="152"/>
        <v>2.7385048265102869E-2</v>
      </c>
      <c r="BR37" s="115" t="str">
        <f t="shared" si="38"/>
        <v/>
      </c>
      <c r="BS37" s="115">
        <f t="shared" si="39"/>
        <v>1966</v>
      </c>
      <c r="BT37" s="115" t="str">
        <f>IF(BS37&lt;&gt;"", IF(RANK(BS37, BS$5:BS$62)+COUNTIF(BS$5:BS37,BS37)-1&lt;=(BT$65-BR$63),RANK(BS37, BS$5:BS$62)+COUNTIF(BS$5:BS37,BS37)-1, ""), "")</f>
        <v/>
      </c>
      <c r="BU37" s="117" t="str">
        <f t="shared" si="40"/>
        <v/>
      </c>
      <c r="BV37" s="77">
        <v>838</v>
      </c>
      <c r="BW37" s="114">
        <f t="shared" si="153"/>
        <v>1.2129984801331694E-2</v>
      </c>
      <c r="BX37" s="115" t="str">
        <f t="shared" si="41"/>
        <v/>
      </c>
      <c r="BY37" s="115">
        <f t="shared" si="42"/>
        <v>838</v>
      </c>
      <c r="BZ37" s="115" t="str">
        <f>IF(BY37&lt;&gt;"", IF(RANK(BY37, BY$5:BY$62)+COUNTIF(BY$5:BY37,BY37)-1&lt;=(BZ$65-BX$63),RANK(BY37, BY$5:BY$62)+COUNTIF(BY$5:BY37,BY37)-1, ""), "")</f>
        <v/>
      </c>
      <c r="CA37" s="117" t="str">
        <f t="shared" si="43"/>
        <v/>
      </c>
      <c r="CB37" s="77">
        <v>731</v>
      </c>
      <c r="CC37" s="114">
        <f t="shared" si="154"/>
        <v>1.0098637858149366E-2</v>
      </c>
      <c r="CD37" s="115" t="str">
        <f t="shared" si="44"/>
        <v/>
      </c>
      <c r="CE37" s="115">
        <f t="shared" si="45"/>
        <v>731</v>
      </c>
      <c r="CF37" s="115" t="str">
        <f>IF(CE37&lt;&gt;"", IF(RANK(CE37, CE$5:CE$62)+COUNTIF(CE$5:CE37,CE37)-1&lt;=(CF$65-CD$63),RANK(CE37, CE$5:CE$62)+COUNTIF(CE$5:CE37,CE37)-1, ""), "")</f>
        <v/>
      </c>
      <c r="CG37" s="117" t="str">
        <f t="shared" si="46"/>
        <v/>
      </c>
      <c r="CH37" s="77">
        <v>580</v>
      </c>
      <c r="CI37" s="114">
        <f t="shared" si="155"/>
        <v>8.6826347305389226E-3</v>
      </c>
      <c r="CJ37" s="115" t="str">
        <f t="shared" si="47"/>
        <v/>
      </c>
      <c r="CK37" s="115">
        <f t="shared" si="48"/>
        <v>580</v>
      </c>
      <c r="CL37" s="115" t="str">
        <f>IF(CK37&lt;&gt;"", IF(RANK(CK37, CK$5:CK$62)+COUNTIF(CK$5:CK37,CK37)-1&lt;=(CL$65-CJ$63),RANK(CK37, CK$5:CK$62)+COUNTIF(CK$5:CK37,CK37)-1, ""), "")</f>
        <v/>
      </c>
      <c r="CM37" s="117" t="str">
        <f t="shared" si="49"/>
        <v/>
      </c>
      <c r="CN37" s="77">
        <v>214</v>
      </c>
      <c r="CO37" s="114">
        <f t="shared" si="156"/>
        <v>2.9627168390303333E-3</v>
      </c>
      <c r="CP37" s="115" t="str">
        <f t="shared" si="50"/>
        <v/>
      </c>
      <c r="CQ37" s="115">
        <f t="shared" si="51"/>
        <v>214</v>
      </c>
      <c r="CR37" s="115" t="str">
        <f>IF(CQ37&lt;&gt;"", IF(RANK(CQ37, CQ$5:CQ$62)+COUNTIF(CQ$5:CQ37,CQ37)-1&lt;=(CR$65-CP$63),RANK(CQ37, CQ$5:CQ$62)+COUNTIF(CQ$5:CQ37,CQ37)-1, ""), "")</f>
        <v/>
      </c>
      <c r="CS37" s="117" t="str">
        <f t="shared" si="52"/>
        <v/>
      </c>
      <c r="CT37" s="77">
        <v>390</v>
      </c>
      <c r="CU37" s="114">
        <f t="shared" si="157"/>
        <v>5.3842118342214982E-3</v>
      </c>
      <c r="CV37" s="115" t="str">
        <f t="shared" si="53"/>
        <v/>
      </c>
      <c r="CW37" s="115">
        <f t="shared" si="54"/>
        <v>390</v>
      </c>
      <c r="CX37" s="115" t="str">
        <f>IF(CW37&lt;&gt;"", IF(RANK(CW37, CW$5:CW$62)+COUNTIF(CW$5:CW37,CW37)-1&lt;=(CX$65-CV$63),RANK(CW37, CW$5:CW$62)+COUNTIF(CW$5:CW37,CW37)-1, ""), "")</f>
        <v/>
      </c>
      <c r="CY37" s="117" t="str">
        <f t="shared" si="55"/>
        <v/>
      </c>
      <c r="CZ37" s="77">
        <v>584</v>
      </c>
      <c r="DA37" s="114">
        <f t="shared" si="158"/>
        <v>7.9782510690036747E-3</v>
      </c>
      <c r="DB37" s="115" t="str">
        <f t="shared" si="56"/>
        <v/>
      </c>
      <c r="DC37" s="115">
        <f t="shared" si="57"/>
        <v>584</v>
      </c>
      <c r="DD37" s="115" t="str">
        <f>IF(DC37&lt;&gt;"", IF(RANK(DC37, DC$5:DC$62)+COUNTIF(DC$5:DC37,DC37)-1&lt;=(DD$65-DB$63),RANK(DC37, DC$5:DC$62)+COUNTIF(DC$5:DC37,DC37)-1, ""), "")</f>
        <v/>
      </c>
      <c r="DE37" s="117" t="str">
        <f t="shared" si="58"/>
        <v/>
      </c>
      <c r="DF37" s="77">
        <v>151</v>
      </c>
      <c r="DG37" s="114">
        <f t="shared" si="159"/>
        <v>2.3565397880674814E-3</v>
      </c>
      <c r="DH37" s="115" t="str">
        <f t="shared" si="59"/>
        <v/>
      </c>
      <c r="DI37" s="115">
        <f t="shared" si="60"/>
        <v>151</v>
      </c>
      <c r="DJ37" s="115" t="str">
        <f>IF(DI37&lt;&gt;"", IF(RANK(DI37, DI$5:DI$62)+COUNTIF(DI$5:DI37,DI37)-1&lt;=(DJ$65-DH$63),RANK(DI37, DI$5:DI$62)+COUNTIF(DI$5:DI37,DI37)-1, ""), "")</f>
        <v/>
      </c>
      <c r="DK37" s="117" t="str">
        <f t="shared" si="61"/>
        <v/>
      </c>
      <c r="DL37" s="77">
        <v>259</v>
      </c>
      <c r="DM37" s="114">
        <f t="shared" si="160"/>
        <v>3.5461963962977162E-3</v>
      </c>
      <c r="DN37" s="115" t="str">
        <f t="shared" si="62"/>
        <v/>
      </c>
      <c r="DO37" s="115">
        <f t="shared" si="63"/>
        <v>259</v>
      </c>
      <c r="DP37" s="115" t="str">
        <f>IF(DO37&lt;&gt;"", IF(RANK(DO37, DO$5:DO$62)+COUNTIF(DO$5:DO37,DO37)-1&lt;=(DP$65-DN$63),RANK(DO37, DO$5:DO$62)+COUNTIF(DO$5:DO37,DO37)-1, ""), "")</f>
        <v/>
      </c>
      <c r="DQ37" s="117" t="str">
        <f t="shared" si="64"/>
        <v/>
      </c>
      <c r="DR37" s="77">
        <v>223</v>
      </c>
      <c r="DS37" s="114">
        <f t="shared" si="161"/>
        <v>3.4009455543693762E-3</v>
      </c>
      <c r="DT37" s="115" t="str">
        <f t="shared" si="65"/>
        <v/>
      </c>
      <c r="DU37" s="115">
        <f t="shared" si="66"/>
        <v>223</v>
      </c>
      <c r="DV37" s="115" t="str">
        <f>IF(DU37&lt;&gt;"", IF(RANK(DU37, DU$5:DU$62)+COUNTIF(DU$5:DU37,DU37)-1&lt;=(DV$65-DT$63),RANK(DU37, DU$5:DU$62)+COUNTIF(DU$5:DU37,DU37)-1, ""), "")</f>
        <v/>
      </c>
      <c r="DW37" s="117" t="str">
        <f t="shared" si="67"/>
        <v/>
      </c>
      <c r="DX37" s="77">
        <v>214</v>
      </c>
      <c r="DY37" s="114">
        <f t="shared" si="162"/>
        <v>3.0383053638867591E-3</v>
      </c>
      <c r="DZ37" s="115" t="str">
        <f t="shared" si="68"/>
        <v/>
      </c>
      <c r="EA37" s="115">
        <f t="shared" si="69"/>
        <v>214</v>
      </c>
      <c r="EB37" s="115" t="str">
        <f>IF(EA37&lt;&gt;"", IF(RANK(EA37, EA$5:EA$62)+COUNTIF(EA$5:EA37,EA37)-1&lt;=(EB$65-DZ$63),RANK(EA37, EA$5:EA$62)+COUNTIF(EA$5:EA37,EA37)-1, ""), "")</f>
        <v/>
      </c>
      <c r="EC37" s="117" t="str">
        <f t="shared" si="70"/>
        <v/>
      </c>
      <c r="ED37" s="77">
        <v>231</v>
      </c>
      <c r="EE37" s="114">
        <f t="shared" si="163"/>
        <v>3.8324346744089588E-3</v>
      </c>
      <c r="EF37" s="115" t="str">
        <f t="shared" si="71"/>
        <v/>
      </c>
      <c r="EG37" s="116">
        <f t="shared" si="72"/>
        <v>231</v>
      </c>
      <c r="EH37" s="115" t="str">
        <f>IF(EG37&lt;&gt;"", IF(RANK(EG37, EG$5:EG$62)+COUNTIF(EG$5:EG37,EG37)-1&lt;=(EH$65-EF$63),RANK(EG37, EG$5:EG$62)+COUNTIF(EG$5:EG37,EG37)-1, ""), "")</f>
        <v/>
      </c>
      <c r="EI37" s="117" t="str">
        <f t="shared" si="73"/>
        <v/>
      </c>
      <c r="EJ37" s="77">
        <v>421</v>
      </c>
      <c r="EK37" s="114">
        <f t="shared" si="164"/>
        <v>6.4526017319334814E-3</v>
      </c>
      <c r="EL37" s="115" t="str">
        <f t="shared" si="74"/>
        <v/>
      </c>
      <c r="EM37" s="115">
        <f t="shared" si="75"/>
        <v>421</v>
      </c>
      <c r="EN37" s="115" t="str">
        <f>IF(EM37&lt;&gt;"", IF(RANK(EM37, EM$5:EM$62)+COUNTIF(EM$5:EM37,EM37)-1&lt;=(EN$65-EL$63),RANK(EM37, EM$5:EM$62)+COUNTIF(EM$5:EM37,EM37)-1, ""), "")</f>
        <v/>
      </c>
      <c r="EO37" s="117" t="str">
        <f t="shared" si="76"/>
        <v/>
      </c>
      <c r="EP37" s="77">
        <v>181</v>
      </c>
      <c r="EQ37" s="114">
        <f t="shared" si="165"/>
        <v>2.6134542356729285E-3</v>
      </c>
      <c r="ER37" s="115" t="str">
        <f t="shared" si="77"/>
        <v/>
      </c>
      <c r="ES37" s="115">
        <f t="shared" si="78"/>
        <v>181</v>
      </c>
      <c r="ET37" s="115" t="str">
        <f>IF(ES37&lt;&gt;"", IF(RANK(ES37, ES$5:ES$62)+COUNTIF(ES$5:ES37,ES37)-1&lt;=(ET$65-ER$63),RANK(ES37, ES$5:ES$62)+COUNTIF(ES$5:ES37,ES37)-1, ""), "")</f>
        <v/>
      </c>
      <c r="EU37" s="117" t="str">
        <f t="shared" si="79"/>
        <v/>
      </c>
      <c r="EV37" s="77">
        <v>193</v>
      </c>
      <c r="EW37" s="114">
        <f t="shared" si="166"/>
        <v>3.1031433394967441E-3</v>
      </c>
      <c r="EX37" s="115" t="str">
        <f t="shared" si="80"/>
        <v/>
      </c>
      <c r="EY37" s="115">
        <f t="shared" si="81"/>
        <v>193</v>
      </c>
      <c r="EZ37" s="115" t="str">
        <f>IF(EY37&lt;&gt;"", IF(RANK(EY37, EY$5:EY$62)+COUNTIF(EY$5:EY37,EY37)-1&lt;=(EZ$65-EX$63),RANK(EY37, EY$5:EY$62)+COUNTIF(EY$5:EY37,EY37)-1, ""), "")</f>
        <v/>
      </c>
      <c r="FA37" s="117" t="str">
        <f t="shared" si="82"/>
        <v/>
      </c>
      <c r="FB37" s="77">
        <v>117</v>
      </c>
      <c r="FC37" s="114">
        <f t="shared" si="167"/>
        <v>1.9441351921702862E-3</v>
      </c>
      <c r="FD37" s="115" t="str">
        <f t="shared" si="83"/>
        <v/>
      </c>
      <c r="FE37" s="115">
        <f t="shared" si="84"/>
        <v>117</v>
      </c>
      <c r="FF37" s="115" t="str">
        <f>IF(FE37&lt;&gt;"", IF(RANK(FE37, FE$5:FE$62)+COUNTIF(FE$5:FE37,FE37)-1&lt;=(FF$65-FD$63),RANK(FE37, FE$5:FE$62)+COUNTIF(FE$5:FE37,FE37)-1, ""), "")</f>
        <v/>
      </c>
      <c r="FG37" s="117" t="str">
        <f t="shared" si="85"/>
        <v/>
      </c>
      <c r="FH37" s="77">
        <v>116</v>
      </c>
      <c r="FI37" s="114">
        <f t="shared" si="168"/>
        <v>1.7317826911305853E-3</v>
      </c>
      <c r="FJ37" s="115" t="str">
        <f t="shared" si="86"/>
        <v/>
      </c>
      <c r="FK37" s="115">
        <f t="shared" si="87"/>
        <v>116</v>
      </c>
      <c r="FL37" s="115" t="str">
        <f>IF(FK37&lt;&gt;"", IF(RANK(FK37, FK$5:FK$62)+COUNTIF(FK$5:FK37,FK37)-1&lt;=(FL$65-FJ$63),RANK(FK37, FK$5:FK$62)+COUNTIF(FK$5:FK37,FK37)-1, ""), "")</f>
        <v/>
      </c>
      <c r="FM37" s="117" t="str">
        <f t="shared" si="88"/>
        <v/>
      </c>
      <c r="FN37" s="77">
        <v>1870</v>
      </c>
      <c r="FO37" s="114">
        <f t="shared" si="169"/>
        <v>2.8384942319368549E-2</v>
      </c>
      <c r="FP37" s="115" t="str">
        <f t="shared" si="89"/>
        <v/>
      </c>
      <c r="FQ37" s="115">
        <f t="shared" si="90"/>
        <v>1870</v>
      </c>
      <c r="FR37" s="115" t="str">
        <f>IF(FQ37&lt;&gt;"", IF(RANK(FQ37, FQ$5:FQ$62)+COUNTIF(FQ$5:FQ37,FQ37)-1&lt;=(FR$65-FP$63),RANK(FQ37, FQ$5:FQ$62)+COUNTIF(FQ$5:FQ37,FQ37)-1, ""), "")</f>
        <v/>
      </c>
      <c r="FS37" s="117" t="str">
        <f t="shared" si="91"/>
        <v/>
      </c>
      <c r="FT37" s="77">
        <v>100</v>
      </c>
      <c r="FU37" s="114">
        <f t="shared" si="170"/>
        <v>1.7527562091388708E-3</v>
      </c>
      <c r="FV37" s="115" t="str">
        <f t="shared" si="92"/>
        <v/>
      </c>
      <c r="FW37" s="115">
        <f t="shared" si="93"/>
        <v>100</v>
      </c>
      <c r="FX37" s="115" t="str">
        <f>IF(FW37&lt;&gt;"", IF(RANK(FW37, FW$5:FW$62)+COUNTIF(FW$5:FW37,FW37)-1&lt;=(FX$65-FV$63),RANK(FW37, FW$5:FW$62)+COUNTIF(FW$5:FW37,FW37)-1, ""), "")</f>
        <v/>
      </c>
      <c r="FY37" s="117" t="str">
        <f t="shared" si="94"/>
        <v/>
      </c>
      <c r="FZ37" s="77">
        <v>98</v>
      </c>
      <c r="GA37" s="114">
        <f t="shared" si="171"/>
        <v>1.7110133389203156E-3</v>
      </c>
      <c r="GB37" s="115" t="str">
        <f t="shared" si="95"/>
        <v/>
      </c>
      <c r="GC37" s="115">
        <f t="shared" si="96"/>
        <v>98</v>
      </c>
      <c r="GD37" s="115" t="str">
        <f>IF(GC37&lt;&gt;"", IF(RANK(GC37, GC$5:GC$62)+COUNTIF(GC$5:GC37,GC37)-1&lt;=(GD$65-GB$63),RANK(GC37, GC$5:GC$62)+COUNTIF(GC$5:GC37,GC37)-1, ""), "")</f>
        <v/>
      </c>
      <c r="GE37" s="117" t="str">
        <f t="shared" si="97"/>
        <v/>
      </c>
      <c r="GF37" s="77">
        <v>48</v>
      </c>
      <c r="GG37" s="114">
        <f t="shared" si="172"/>
        <v>7.8317479482451987E-4</v>
      </c>
      <c r="GH37" s="115" t="str">
        <f t="shared" si="98"/>
        <v/>
      </c>
      <c r="GI37" s="115">
        <f t="shared" si="99"/>
        <v>48</v>
      </c>
      <c r="GJ37" s="115" t="str">
        <f>IF(GI37&lt;&gt;"", IF(RANK(GI37, GI$5:GI$62)+COUNTIF(GI$5:GI37,GI37)-1&lt;=(GJ$65-GH$63),RANK(GI37, GI$5:GI$62)+COUNTIF(GI$5:GI37,GI37)-1, ""), "")</f>
        <v/>
      </c>
      <c r="GK37" s="117" t="str">
        <f t="shared" si="100"/>
        <v/>
      </c>
      <c r="GL37" s="77">
        <v>56</v>
      </c>
      <c r="GM37" s="114">
        <f t="shared" si="173"/>
        <v>9.2966117170509819E-4</v>
      </c>
      <c r="GN37" s="115" t="str">
        <f t="shared" si="101"/>
        <v/>
      </c>
      <c r="GO37" s="115">
        <f t="shared" si="102"/>
        <v>56</v>
      </c>
      <c r="GP37" s="115" t="str">
        <f>IF(GO37&lt;&gt;"", IF(RANK(GO37, GO$5:GO$62)+COUNTIF(GO$5:GO37,GO37)-1&lt;=(GP$65-GN$63),RANK(GO37, GO$5:GO$62)+COUNTIF(GO$5:GO37,GO37)-1, ""), "")</f>
        <v/>
      </c>
      <c r="GQ37" s="117" t="str">
        <f t="shared" si="103"/>
        <v/>
      </c>
      <c r="GR37" s="77">
        <v>196</v>
      </c>
      <c r="GS37" s="114">
        <f t="shared" si="174"/>
        <v>3.8747430017396804E-3</v>
      </c>
      <c r="GT37" s="115" t="str">
        <f t="shared" si="104"/>
        <v/>
      </c>
      <c r="GU37" s="115">
        <f t="shared" si="105"/>
        <v>196</v>
      </c>
      <c r="GV37" s="115" t="str">
        <f>IF(GU37&lt;&gt;"", IF(RANK(GU37, GU$5:GU$62)+COUNTIF(GU$5:GU37,GU37)-1&lt;=(GV$65-GT$63),RANK(GU37, GU$5:GU$62)+COUNTIF(GU$5:GU37,GU37)-1, ""), "")</f>
        <v/>
      </c>
      <c r="GW37" s="117" t="str">
        <f t="shared" si="106"/>
        <v/>
      </c>
      <c r="GX37" s="77">
        <v>167</v>
      </c>
      <c r="GY37" s="114">
        <f t="shared" si="175"/>
        <v>2.6905974092930334E-3</v>
      </c>
      <c r="GZ37" s="115" t="str">
        <f t="shared" si="107"/>
        <v/>
      </c>
      <c r="HA37" s="115">
        <f t="shared" si="108"/>
        <v>167</v>
      </c>
      <c r="HB37" s="115" t="str">
        <f>IF(HA37&lt;&gt;"", IF(RANK(HA37, HA$5:HA$62)+COUNTIF(HA$5:HA37,HA37)-1&lt;=(HB$65-GZ$63),RANK(HA37, HA$5:HA$62)+COUNTIF(HA$5:HA37,HA37)-1, ""), "")</f>
        <v/>
      </c>
      <c r="HC37" s="117" t="str">
        <f t="shared" si="109"/>
        <v/>
      </c>
      <c r="HD37" s="77">
        <v>103</v>
      </c>
      <c r="HE37" s="114">
        <f t="shared" si="176"/>
        <v>1.9695579011779103E-3</v>
      </c>
      <c r="HF37" s="115" t="str">
        <f t="shared" si="110"/>
        <v/>
      </c>
      <c r="HG37" s="115">
        <f t="shared" si="111"/>
        <v>103</v>
      </c>
      <c r="HH37" s="115" t="str">
        <f>IF(HG37&lt;&gt;"", IF(RANK(HG37, HG$5:HG$62)+COUNTIF(HG$5:HG37,HG37)-1&lt;=(HH$65-HF$63),RANK(HG37, HG$5:HG$62)+COUNTIF(HG$5:HG37,HG37)-1, ""), "")</f>
        <v/>
      </c>
      <c r="HI37" s="117" t="str">
        <f t="shared" si="112"/>
        <v/>
      </c>
      <c r="HJ37" s="77">
        <v>6355</v>
      </c>
      <c r="HK37" s="114">
        <f t="shared" si="177"/>
        <v>8.715030170049369E-2</v>
      </c>
      <c r="HL37" s="115" t="str">
        <f t="shared" si="113"/>
        <v/>
      </c>
      <c r="HM37" s="115">
        <f t="shared" si="114"/>
        <v>6355</v>
      </c>
      <c r="HN37" s="115" t="str">
        <f>IF(HM37&lt;&gt;"", IF(RANK(HM37, HM$5:HM$62)+COUNTIF(HM$5:HM37,HM37)-1&lt;=(HN$65-HL$63),RANK(HM37, HM$5:HM$62)+COUNTIF(HM$5:HM37,HM37)-1, ""), "")</f>
        <v/>
      </c>
      <c r="HO37" s="117" t="str">
        <f t="shared" si="115"/>
        <v/>
      </c>
      <c r="HP37" s="77">
        <v>3542</v>
      </c>
      <c r="HQ37" s="114">
        <f t="shared" si="178"/>
        <v>4.8033631678871709E-2</v>
      </c>
      <c r="HR37" s="115" t="str">
        <f t="shared" si="116"/>
        <v/>
      </c>
      <c r="HS37" s="115">
        <f t="shared" si="117"/>
        <v>3542</v>
      </c>
      <c r="HT37" s="115" t="str">
        <f>IF(HS37&lt;&gt;"", IF(RANK(HS37, HS$5:HS$62)+COUNTIF(HS$5:HS37,HS37)-1&lt;=(HT$65-HR$63),RANK(HS37, HS$5:HS$62)+COUNTIF(HS$5:HS37,HS37)-1, ""), "")</f>
        <v/>
      </c>
      <c r="HU37" s="117" t="str">
        <f t="shared" si="118"/>
        <v/>
      </c>
      <c r="HV37" s="77">
        <v>2504</v>
      </c>
      <c r="HW37" s="114">
        <f t="shared" si="179"/>
        <v>3.9139065601700614E-2</v>
      </c>
      <c r="HX37" s="115" t="str">
        <f t="shared" si="119"/>
        <v/>
      </c>
      <c r="HY37" s="115">
        <f t="shared" si="120"/>
        <v>2504</v>
      </c>
      <c r="HZ37" s="115" t="str">
        <f>IF(HY37&lt;&gt;"", IF(RANK(HY37, HY$5:HY$62)+COUNTIF(HY$5:HY37,HY37)-1&lt;=(HZ$65-HX$63),RANK(HY37, HY$5:HY$62)+COUNTIF(HY$5:HY37,HY37)-1, ""), "")</f>
        <v/>
      </c>
      <c r="IA37" s="117" t="str">
        <f t="shared" si="121"/>
        <v/>
      </c>
      <c r="IB37" s="77">
        <v>7798</v>
      </c>
      <c r="IC37" s="114">
        <f t="shared" si="180"/>
        <v>0.11462758529450676</v>
      </c>
      <c r="ID37" s="115" t="str">
        <f t="shared" si="122"/>
        <v/>
      </c>
      <c r="IE37" s="115">
        <f t="shared" si="123"/>
        <v>7798</v>
      </c>
      <c r="IF37" s="115" t="str">
        <f>IF(IE37&lt;&gt;"", IF(RANK(IE37, IE$5:IE$62)+COUNTIF(IE$5:IE37,IE37)-1&lt;=(IF$65-ID$63),RANK(IE37, IE$5:IE$62)+COUNTIF(IE$5:IE37,IE37)-1, ""), "")</f>
        <v/>
      </c>
      <c r="IG37" s="117" t="str">
        <f t="shared" si="124"/>
        <v/>
      </c>
      <c r="IH37" s="77">
        <v>2254</v>
      </c>
      <c r="II37" s="114">
        <f t="shared" si="181"/>
        <v>3.8735177865612647E-2</v>
      </c>
      <c r="IJ37" s="115" t="str">
        <f t="shared" si="125"/>
        <v/>
      </c>
      <c r="IK37" s="115">
        <f t="shared" si="126"/>
        <v>2254</v>
      </c>
      <c r="IL37" s="115" t="str">
        <f>IF(IK37&lt;&gt;"", IF(RANK(IK37, IK$5:IK$62)+COUNTIF(IK$5:IK37,IK37)-1&lt;=(IL$65-IJ$63),RANK(IK37, IK$5:IK$62)+COUNTIF(IK$5:IK37,IK37)-1, ""), "")</f>
        <v/>
      </c>
      <c r="IM37" s="117" t="str">
        <f t="shared" si="127"/>
        <v/>
      </c>
      <c r="IN37" s="104" t="str">
        <f t="shared" si="128"/>
        <v/>
      </c>
      <c r="IO37" s="41">
        <f t="shared" si="129"/>
        <v>36215</v>
      </c>
      <c r="IP37" s="42">
        <v>29504</v>
      </c>
      <c r="IQ37" s="43">
        <f t="shared" si="130"/>
        <v>65719</v>
      </c>
      <c r="IR37" s="43"/>
      <c r="IS37" s="98" t="str">
        <f t="shared" ref="IS37:IS62" si="182">IF(IQ37&gt;=$IR$63,IQ37, "")</f>
        <v/>
      </c>
      <c r="IT37" s="77" t="str">
        <f t="shared" ref="IT37:IT62" si="183">IF(IN37&lt;&gt;0, IN37, "")</f>
        <v/>
      </c>
      <c r="IU37" s="77" t="str">
        <f t="shared" si="132"/>
        <v/>
      </c>
      <c r="IV37" s="77"/>
      <c r="IW37" s="99" t="str">
        <f t="shared" si="133"/>
        <v/>
      </c>
      <c r="IX37" s="77" t="str">
        <f t="shared" si="134"/>
        <v/>
      </c>
      <c r="IY37" s="98" t="str">
        <f t="shared" si="135"/>
        <v/>
      </c>
      <c r="IZ37" s="98" t="str">
        <f>IF(IY37&lt;&gt;"", IF(RANK(IY37, $IY$5:$IY$62)+COUNTIF(IY$5:IY37,IY37)-1&lt;=(400-$IU$63-$IX$63), RANK(IY37, $IY$5:$IY$62)+COUNTIF(IY$5:IY37,IY37)-1, ""), "")</f>
        <v/>
      </c>
      <c r="JA37" s="82" t="str">
        <f t="shared" si="136"/>
        <v/>
      </c>
      <c r="JB37" s="90" t="str">
        <f t="shared" si="137"/>
        <v/>
      </c>
      <c r="JD37" s="106">
        <f t="shared" ref="JD37:JD62" si="184">IQ37/$IQ$63</f>
        <v>2.058899713767231E-3</v>
      </c>
      <c r="JE37" s="56">
        <f t="shared" ref="JE37:JE62" si="185">_xlfn.NUMBERVALUE(JA37)/$JA$63</f>
        <v>0</v>
      </c>
      <c r="JF37" s="64">
        <f t="shared" si="138"/>
        <v>-2.058899713767231E-3</v>
      </c>
      <c r="JH37" s="108" t="str">
        <f t="shared" ref="JH37:JH62" si="186">IF(_xlfn.NUMBERVALUE(JA37)&lt;&gt;0,IQ37, "")</f>
        <v/>
      </c>
      <c r="JI37" s="56" t="str">
        <f t="shared" si="139"/>
        <v/>
      </c>
      <c r="JJ37" s="56" t="str">
        <f t="shared" ref="JJ37:JJ62" si="187">IF(_xlfn.NUMBERVALUE(JA37)&lt;&gt;0, JA37/$JA$63, "")</f>
        <v/>
      </c>
      <c r="JK37" s="107" t="str">
        <f t="shared" si="140"/>
        <v/>
      </c>
    </row>
    <row r="38" spans="1:271" ht="15" customHeight="1" x14ac:dyDescent="0.2">
      <c r="A38" s="130" t="s">
        <v>230</v>
      </c>
      <c r="B38" s="118">
        <v>189</v>
      </c>
      <c r="C38" s="119">
        <f t="shared" si="141"/>
        <v>2.735562310030395E-3</v>
      </c>
      <c r="D38" s="120" t="str">
        <f t="shared" si="5"/>
        <v/>
      </c>
      <c r="E38" s="120">
        <f t="shared" si="6"/>
        <v>189</v>
      </c>
      <c r="F38" s="120" t="str">
        <f>IF(E38&lt;&gt;"", IF(RANK(E38, E$5:E$62)+COUNTIF(E$5:E38,E38)-1&lt;=(F$65-D$63),RANK(E38, E$5:E$62)+COUNTIF(E$5:E38,E38)-1, ""), "")</f>
        <v/>
      </c>
      <c r="G38" s="121" t="str">
        <f t="shared" si="7"/>
        <v/>
      </c>
      <c r="H38" s="118">
        <v>194</v>
      </c>
      <c r="I38" s="119">
        <f t="shared" si="142"/>
        <v>3.1669849976329236E-3</v>
      </c>
      <c r="J38" s="120" t="str">
        <f t="shared" si="8"/>
        <v/>
      </c>
      <c r="K38" s="120">
        <f t="shared" si="9"/>
        <v>194</v>
      </c>
      <c r="L38" s="120" t="str">
        <f>IF(K38&lt;&gt;"", IF(RANK(K38, K$5:K$62)+COUNTIF(K$5:K38,K38)-1&lt;=(L$65-J$63),RANK(K38, K$5:K$62)+COUNTIF(K$5:K38,K38)-1, ""), "")</f>
        <v/>
      </c>
      <c r="M38" s="121" t="str">
        <f t="shared" si="10"/>
        <v/>
      </c>
      <c r="N38" s="118">
        <v>161</v>
      </c>
      <c r="O38" s="119">
        <f t="shared" si="143"/>
        <v>2.7601577232984741E-3</v>
      </c>
      <c r="P38" s="120" t="str">
        <f t="shared" si="11"/>
        <v/>
      </c>
      <c r="Q38" s="120">
        <f t="shared" si="12"/>
        <v>161</v>
      </c>
      <c r="R38" s="120" t="str">
        <f>IF(Q38&lt;&gt;"", IF(RANK(Q38, Q$5:Q$62)+COUNTIF(Q$5:Q38,Q38)-1&lt;=(R$65-P$63),RANK(Q38, Q$5:Q$62)+COUNTIF(Q$5:Q38,Q38)-1, ""), "")</f>
        <v/>
      </c>
      <c r="S38" s="121" t="str">
        <f t="shared" si="13"/>
        <v/>
      </c>
      <c r="T38" s="118">
        <v>242</v>
      </c>
      <c r="U38" s="119">
        <f t="shared" si="144"/>
        <v>4.2363980113437434E-3</v>
      </c>
      <c r="V38" s="120" t="str">
        <f t="shared" si="14"/>
        <v/>
      </c>
      <c r="W38" s="120">
        <f t="shared" si="15"/>
        <v>242</v>
      </c>
      <c r="X38" s="120" t="str">
        <f>IF(W38&lt;&gt;"", IF(RANK(W38, W$5:W$62)+COUNTIF(W$5:W38,W38)-1&lt;=(X$65-V$63),RANK(W38, W$5:W$62)+COUNTIF(W$5:W38,W38)-1, ""), "")</f>
        <v/>
      </c>
      <c r="Y38" s="121" t="str">
        <f t="shared" si="16"/>
        <v/>
      </c>
      <c r="Z38" s="118">
        <v>733</v>
      </c>
      <c r="AA38" s="119">
        <f t="shared" si="145"/>
        <v>1.3235825207656194E-2</v>
      </c>
      <c r="AB38" s="120" t="str">
        <f t="shared" si="17"/>
        <v/>
      </c>
      <c r="AC38" s="120">
        <f t="shared" si="18"/>
        <v>733</v>
      </c>
      <c r="AD38" s="120" t="str">
        <f>IF(AC38&lt;&gt;"", IF(RANK(AC38, AC$5:AC$62)+COUNTIF(AC$5:AC38,AC38)-1&lt;=(AD$65-AB$63),RANK(AC38, AC$5:AC$62)+COUNTIF(AC$5:AC38,AC38)-1, ""), "")</f>
        <v/>
      </c>
      <c r="AE38" s="121" t="str">
        <f t="shared" si="19"/>
        <v/>
      </c>
      <c r="AF38" s="118">
        <v>448</v>
      </c>
      <c r="AG38" s="119">
        <f t="shared" si="146"/>
        <v>6.0538904353936379E-3</v>
      </c>
      <c r="AH38" s="120" t="str">
        <f t="shared" si="20"/>
        <v/>
      </c>
      <c r="AI38" s="120">
        <f t="shared" si="21"/>
        <v>448</v>
      </c>
      <c r="AJ38" s="120" t="str">
        <f>IF(AI38&lt;&gt;"", IF(RANK(AI38, AI$5:AI$62)+COUNTIF(AI$5:AI38,AI38)-1&lt;=(AJ$65-AH$63),RANK(AI38, AI$5:AI$62)+COUNTIF(AI$5:AI38,AI38)-1, ""), "")</f>
        <v/>
      </c>
      <c r="AK38" s="121" t="str">
        <f t="shared" si="22"/>
        <v/>
      </c>
      <c r="AL38" s="118">
        <v>1238</v>
      </c>
      <c r="AM38" s="119">
        <f t="shared" si="147"/>
        <v>1.948195008340415E-2</v>
      </c>
      <c r="AN38" s="120" t="str">
        <f t="shared" si="23"/>
        <v/>
      </c>
      <c r="AO38" s="120">
        <f t="shared" si="24"/>
        <v>1238</v>
      </c>
      <c r="AP38" s="120" t="str">
        <f>IF(AO38&lt;&gt;"", IF(RANK(AO38, AO$5:AO$62)+COUNTIF(AO$5:AO38,AO38)-1&lt;=(AP$65-AN$63),RANK(AO38, AO$5:AO$62)+COUNTIF(AO$5:AO38,AO38)-1, ""), "")</f>
        <v/>
      </c>
      <c r="AQ38" s="121" t="str">
        <f t="shared" si="25"/>
        <v/>
      </c>
      <c r="AR38" s="118">
        <v>2410</v>
      </c>
      <c r="AS38" s="119">
        <f t="shared" si="148"/>
        <v>3.1048298785122583E-2</v>
      </c>
      <c r="AT38" s="120" t="str">
        <f t="shared" si="26"/>
        <v/>
      </c>
      <c r="AU38" s="120">
        <f t="shared" si="27"/>
        <v>2410</v>
      </c>
      <c r="AV38" s="120" t="str">
        <f>IF(AU38&lt;&gt;"", IF(RANK(AU38, AU$5:AU$62)+COUNTIF(AU$5:AU38,AU38)-1&lt;=(AV$65-AT$63),RANK(AU38, AU$5:AU$62)+COUNTIF(AU$5:AU38,AU38)-1, ""), "")</f>
        <v/>
      </c>
      <c r="AW38" s="121" t="str">
        <f t="shared" si="28"/>
        <v/>
      </c>
      <c r="AX38" s="118">
        <v>6671</v>
      </c>
      <c r="AY38" s="119">
        <f t="shared" si="149"/>
        <v>9.1644686229255964E-2</v>
      </c>
      <c r="AZ38" s="120" t="str">
        <f t="shared" si="29"/>
        <v/>
      </c>
      <c r="BA38" s="120">
        <f t="shared" si="30"/>
        <v>6671</v>
      </c>
      <c r="BB38" s="120" t="str">
        <f>IF(BA38&lt;&gt;"", IF(RANK(BA38, BA$5:BA$62)+COUNTIF(BA$5:BA38,BA38)-1&lt;=(BB$65-AZ$63),RANK(BA38, BA$5:BA$62)+COUNTIF(BA$5:BA38,BA38)-1, ""), "")</f>
        <v/>
      </c>
      <c r="BC38" s="121" t="str">
        <f t="shared" si="31"/>
        <v/>
      </c>
      <c r="BD38" s="118">
        <v>3647</v>
      </c>
      <c r="BE38" s="119">
        <f t="shared" si="150"/>
        <v>5.1831954748301642E-2</v>
      </c>
      <c r="BF38" s="120" t="str">
        <f t="shared" si="32"/>
        <v/>
      </c>
      <c r="BG38" s="120">
        <f t="shared" si="33"/>
        <v>3647</v>
      </c>
      <c r="BH38" s="120" t="str">
        <f>IF(BG38&lt;&gt;"", IF(RANK(BG38, BG$5:BG$62)+COUNTIF(BG$5:BG38,BG38)-1&lt;=(BH$65-BF$63),RANK(BG38, BG$5:BG$62)+COUNTIF(BG$5:BG38,BG38)-1, ""), "")</f>
        <v/>
      </c>
      <c r="BI38" s="121" t="str">
        <f t="shared" si="34"/>
        <v/>
      </c>
      <c r="BJ38" s="118">
        <v>8634</v>
      </c>
      <c r="BK38" s="119">
        <f t="shared" si="151"/>
        <v>0.12106001121704991</v>
      </c>
      <c r="BL38" s="120" t="str">
        <f t="shared" si="35"/>
        <v/>
      </c>
      <c r="BM38" s="120">
        <f t="shared" si="36"/>
        <v>8634</v>
      </c>
      <c r="BN38" s="120" t="str">
        <f>IF(BM38&lt;&gt;"", IF(RANK(BM38, BM$5:BM$62)+COUNTIF(BM$5:BM38,BM38)-1&lt;=(BN$65-BL$63),RANK(BM38, BM$5:BM$62)+COUNTIF(BM$5:BM38,BM38)-1, ""), "")</f>
        <v/>
      </c>
      <c r="BO38" s="121" t="str">
        <f t="shared" si="37"/>
        <v/>
      </c>
      <c r="BP38" s="118">
        <v>10352</v>
      </c>
      <c r="BQ38" s="119">
        <f t="shared" si="152"/>
        <v>0.1441963477316098</v>
      </c>
      <c r="BR38" s="120" t="str">
        <f t="shared" si="38"/>
        <v/>
      </c>
      <c r="BS38" s="120">
        <f t="shared" si="39"/>
        <v>10352</v>
      </c>
      <c r="BT38" s="120" t="str">
        <f>IF(BS38&lt;&gt;"", IF(RANK(BS38, BS$5:BS$62)+COUNTIF(BS$5:BS38,BS38)-1&lt;=(BT$65-BR$63),RANK(BS38, BS$5:BS$62)+COUNTIF(BS$5:BS38,BS38)-1, ""), "")</f>
        <v/>
      </c>
      <c r="BU38" s="121" t="str">
        <f t="shared" si="40"/>
        <v/>
      </c>
      <c r="BV38" s="118">
        <v>2938</v>
      </c>
      <c r="BW38" s="119">
        <f t="shared" si="153"/>
        <v>4.2527321415647391E-2</v>
      </c>
      <c r="BX38" s="120" t="str">
        <f t="shared" si="41"/>
        <v/>
      </c>
      <c r="BY38" s="120">
        <f t="shared" si="42"/>
        <v>2938</v>
      </c>
      <c r="BZ38" s="120" t="str">
        <f>IF(BY38&lt;&gt;"", IF(RANK(BY38, BY$5:BY$62)+COUNTIF(BY$5:BY38,BY38)-1&lt;=(BZ$65-BX$63),RANK(BY38, BY$5:BY$62)+COUNTIF(BY$5:BY38,BY38)-1, ""), "")</f>
        <v/>
      </c>
      <c r="CA38" s="121" t="str">
        <f t="shared" si="43"/>
        <v/>
      </c>
      <c r="CB38" s="118">
        <v>757</v>
      </c>
      <c r="CC38" s="119">
        <f t="shared" si="154"/>
        <v>1.04578233360042E-2</v>
      </c>
      <c r="CD38" s="120" t="str">
        <f t="shared" si="44"/>
        <v/>
      </c>
      <c r="CE38" s="120">
        <f t="shared" si="45"/>
        <v>757</v>
      </c>
      <c r="CF38" s="120" t="str">
        <f>IF(CE38&lt;&gt;"", IF(RANK(CE38, CE$5:CE$62)+COUNTIF(CE$5:CE38,CE38)-1&lt;=(CF$65-CD$63),RANK(CE38, CE$5:CE$62)+COUNTIF(CE$5:CE38,CE38)-1, ""), "")</f>
        <v/>
      </c>
      <c r="CG38" s="121" t="str">
        <f t="shared" si="46"/>
        <v/>
      </c>
      <c r="CH38" s="118">
        <v>736</v>
      </c>
      <c r="CI38" s="119">
        <f t="shared" si="155"/>
        <v>1.1017964071856288E-2</v>
      </c>
      <c r="CJ38" s="120" t="str">
        <f t="shared" si="47"/>
        <v/>
      </c>
      <c r="CK38" s="120">
        <f t="shared" si="48"/>
        <v>736</v>
      </c>
      <c r="CL38" s="120" t="str">
        <f>IF(CK38&lt;&gt;"", IF(RANK(CK38, CK$5:CK$62)+COUNTIF(CK$5:CK38,CK38)-1&lt;=(CL$65-CJ$63),RANK(CK38, CK$5:CK$62)+COUNTIF(CK$5:CK38,CK38)-1, ""), "")</f>
        <v/>
      </c>
      <c r="CM38" s="121" t="str">
        <f t="shared" si="49"/>
        <v/>
      </c>
      <c r="CN38" s="118">
        <v>33004</v>
      </c>
      <c r="CO38" s="119">
        <f t="shared" si="156"/>
        <v>0.45692292782877159</v>
      </c>
      <c r="CP38" s="120" t="str">
        <f t="shared" si="50"/>
        <v/>
      </c>
      <c r="CQ38" s="120">
        <f t="shared" si="51"/>
        <v>33004</v>
      </c>
      <c r="CR38" s="120" t="str">
        <f>IF(CQ38&lt;&gt;"", IF(RANK(CQ38, CQ$5:CQ$62)+COUNTIF(CQ$5:CQ38,CQ38)-1&lt;=(CR$65-CP$63),RANK(CQ38, CQ$5:CQ$62)+COUNTIF(CQ$5:CQ38,CQ38)-1, ""), "")</f>
        <v/>
      </c>
      <c r="CS38" s="121" t="str">
        <f t="shared" si="52"/>
        <v/>
      </c>
      <c r="CT38" s="118">
        <v>19792</v>
      </c>
      <c r="CU38" s="119">
        <f t="shared" si="157"/>
        <v>0.27324184775105614</v>
      </c>
      <c r="CV38" s="120" t="str">
        <f t="shared" si="53"/>
        <v/>
      </c>
      <c r="CW38" s="120">
        <f t="shared" si="54"/>
        <v>19792</v>
      </c>
      <c r="CX38" s="120" t="str">
        <f>IF(CW38&lt;&gt;"", IF(RANK(CW38, CW$5:CW$62)+COUNTIF(CW$5:CW38,CW38)-1&lt;=(CX$65-CV$63),RANK(CW38, CW$5:CW$62)+COUNTIF(CW$5:CW38,CW38)-1, ""), "")</f>
        <v/>
      </c>
      <c r="CY38" s="121" t="str">
        <f t="shared" si="55"/>
        <v/>
      </c>
      <c r="CZ38" s="118">
        <v>31021</v>
      </c>
      <c r="DA38" s="119">
        <f t="shared" si="158"/>
        <v>0.42378994248555307</v>
      </c>
      <c r="DB38" s="120" t="str">
        <f t="shared" si="56"/>
        <v/>
      </c>
      <c r="DC38" s="120">
        <f t="shared" si="57"/>
        <v>31021</v>
      </c>
      <c r="DD38" s="120" t="str">
        <f>IF(DC38&lt;&gt;"", IF(RANK(DC38, DC$5:DC$62)+COUNTIF(DC$5:DC38,DC38)-1&lt;=(DD$65-DB$63),RANK(DC38, DC$5:DC$62)+COUNTIF(DC$5:DC38,DC38)-1, ""), "")</f>
        <v/>
      </c>
      <c r="DE38" s="121" t="str">
        <f t="shared" si="58"/>
        <v/>
      </c>
      <c r="DF38" s="118">
        <v>33060</v>
      </c>
      <c r="DG38" s="119">
        <f t="shared" si="159"/>
        <v>0.51594175757292005</v>
      </c>
      <c r="DH38" s="120" t="str">
        <f t="shared" si="59"/>
        <v/>
      </c>
      <c r="DI38" s="120">
        <f t="shared" si="60"/>
        <v>33060</v>
      </c>
      <c r="DJ38" s="120" t="str">
        <f>IF(DI38&lt;&gt;"", IF(RANK(DI38, DI$5:DI$62)+COUNTIF(DI$5:DI38,DI38)-1&lt;=(DJ$65-DH$63),RANK(DI38, DI$5:DI$62)+COUNTIF(DI$5:DI38,DI38)-1, ""), "")</f>
        <v/>
      </c>
      <c r="DK38" s="121" t="str">
        <f t="shared" si="61"/>
        <v/>
      </c>
      <c r="DL38" s="118">
        <v>27049</v>
      </c>
      <c r="DM38" s="119">
        <f t="shared" si="160"/>
        <v>0.3703516074264746</v>
      </c>
      <c r="DN38" s="120" t="str">
        <f t="shared" si="62"/>
        <v/>
      </c>
      <c r="DO38" s="120">
        <f t="shared" si="63"/>
        <v>27049</v>
      </c>
      <c r="DP38" s="120" t="str">
        <f>IF(DO38&lt;&gt;"", IF(RANK(DO38, DO$5:DO$62)+COUNTIF(DO$5:DO38,DO38)-1&lt;=(DP$65-DN$63),RANK(DO38, DO$5:DO$62)+COUNTIF(DO$5:DO38,DO38)-1, ""), "")</f>
        <v/>
      </c>
      <c r="DQ38" s="121" t="str">
        <f t="shared" si="64"/>
        <v/>
      </c>
      <c r="DR38" s="118">
        <v>79026</v>
      </c>
      <c r="DS38" s="119">
        <f t="shared" si="161"/>
        <v>1.2052157999084947</v>
      </c>
      <c r="DT38" s="120">
        <f t="shared" si="65"/>
        <v>1</v>
      </c>
      <c r="DU38" s="120">
        <f t="shared" si="66"/>
        <v>13456</v>
      </c>
      <c r="DV38" s="120" t="str">
        <f>IF(DU38&lt;&gt;"", IF(RANK(DU38, DU$5:DU$62)+COUNTIF(DU$5:DU38,DU38)-1&lt;=(DV$65-DT$63),RANK(DU38, DU$5:DU$62)+COUNTIF(DU$5:DU38,DU38)-1, ""), "")</f>
        <v/>
      </c>
      <c r="DW38" s="121">
        <f t="shared" si="67"/>
        <v>1</v>
      </c>
      <c r="DX38" s="118">
        <v>86581</v>
      </c>
      <c r="DY38" s="119">
        <f t="shared" si="162"/>
        <v>1.2292500780872875</v>
      </c>
      <c r="DZ38" s="120">
        <f t="shared" si="68"/>
        <v>1</v>
      </c>
      <c r="EA38" s="120">
        <f t="shared" si="69"/>
        <v>16147</v>
      </c>
      <c r="EB38" s="120" t="str">
        <f>IF(EA38&lt;&gt;"", IF(RANK(EA38, EA$5:EA$62)+COUNTIF(EA$5:EA38,EA38)-1&lt;=(EB$65-DZ$63),RANK(EA38, EA$5:EA$62)+COUNTIF(EA$5:EA38,EA38)-1, ""), "")</f>
        <v/>
      </c>
      <c r="EC38" s="121">
        <f t="shared" si="70"/>
        <v>1</v>
      </c>
      <c r="ED38" s="118">
        <v>92854</v>
      </c>
      <c r="EE38" s="119">
        <f t="shared" si="163"/>
        <v>1.5405060141020324</v>
      </c>
      <c r="EF38" s="120">
        <f t="shared" si="71"/>
        <v>1</v>
      </c>
      <c r="EG38" s="122">
        <f t="shared" si="72"/>
        <v>32579</v>
      </c>
      <c r="EH38" s="120" t="str">
        <f>IF(EG38&lt;&gt;"", IF(RANK(EG38, EG$5:EG$62)+COUNTIF(EG$5:EG38,EG38)-1&lt;=(EH$65-EF$63),RANK(EG38, EG$5:EG$62)+COUNTIF(EG$5:EG38,EG38)-1, ""), "")</f>
        <v/>
      </c>
      <c r="EI38" s="121">
        <f t="shared" si="73"/>
        <v>1</v>
      </c>
      <c r="EJ38" s="118">
        <v>138707</v>
      </c>
      <c r="EK38" s="119">
        <f t="shared" si="164"/>
        <v>2.12594068510997</v>
      </c>
      <c r="EL38" s="120">
        <f t="shared" si="74"/>
        <v>2</v>
      </c>
      <c r="EM38" s="120">
        <f t="shared" si="75"/>
        <v>8217</v>
      </c>
      <c r="EN38" s="120" t="str">
        <f>IF(EM38&lt;&gt;"", IF(RANK(EM38, EM$5:EM$62)+COUNTIF(EM$5:EM38,EM38)-1&lt;=(EN$65-EL$63),RANK(EM38, EM$5:EM$62)+COUNTIF(EM$5:EM38,EM38)-1, ""), "")</f>
        <v/>
      </c>
      <c r="EO38" s="121">
        <f t="shared" si="76"/>
        <v>2</v>
      </c>
      <c r="EP38" s="118">
        <v>99589</v>
      </c>
      <c r="EQ38" s="119">
        <f t="shared" si="165"/>
        <v>1.4379629495935429</v>
      </c>
      <c r="ER38" s="120">
        <f t="shared" si="77"/>
        <v>1</v>
      </c>
      <c r="ES38" s="120">
        <f t="shared" si="78"/>
        <v>30332</v>
      </c>
      <c r="ET38" s="120" t="str">
        <f>IF(ES38&lt;&gt;"", IF(RANK(ES38, ES$5:ES$62)+COUNTIF(ES$5:ES38,ES38)-1&lt;=(ET$65-ER$63),RANK(ES38, ES$5:ES$62)+COUNTIF(ES$5:ES38,ES38)-1, ""), "")</f>
        <v/>
      </c>
      <c r="EU38" s="121">
        <f t="shared" si="79"/>
        <v>1</v>
      </c>
      <c r="EV38" s="118">
        <v>1305</v>
      </c>
      <c r="EW38" s="119">
        <f t="shared" si="166"/>
        <v>2.0982394083125654E-2</v>
      </c>
      <c r="EX38" s="120" t="str">
        <f t="shared" si="80"/>
        <v/>
      </c>
      <c r="EY38" s="120">
        <f t="shared" si="81"/>
        <v>1305</v>
      </c>
      <c r="EZ38" s="120" t="str">
        <f>IF(EY38&lt;&gt;"", IF(RANK(EY38, EY$5:EY$62)+COUNTIF(EY$5:EY38,EY38)-1&lt;=(EZ$65-EX$63),RANK(EY38, EY$5:EY$62)+COUNTIF(EY$5:EY38,EY38)-1, ""), "")</f>
        <v/>
      </c>
      <c r="FA38" s="121" t="str">
        <f t="shared" si="82"/>
        <v/>
      </c>
      <c r="FB38" s="118">
        <v>3150</v>
      </c>
      <c r="FC38" s="119">
        <f t="shared" si="167"/>
        <v>5.2342101327661553E-2</v>
      </c>
      <c r="FD38" s="120" t="str">
        <f t="shared" si="83"/>
        <v/>
      </c>
      <c r="FE38" s="120">
        <f t="shared" si="84"/>
        <v>3150</v>
      </c>
      <c r="FF38" s="120" t="str">
        <f>IF(FE38&lt;&gt;"", IF(RANK(FE38, FE$5:FE$62)+COUNTIF(FE$5:FE38,FE38)-1&lt;=(FF$65-FD$63),RANK(FE38, FE$5:FE$62)+COUNTIF(FE$5:FE38,FE38)-1, ""), "")</f>
        <v/>
      </c>
      <c r="FG38" s="121" t="str">
        <f t="shared" si="85"/>
        <v/>
      </c>
      <c r="FH38" s="118">
        <v>457</v>
      </c>
      <c r="FI38" s="119">
        <f t="shared" si="168"/>
        <v>6.8226266366092888E-3</v>
      </c>
      <c r="FJ38" s="120" t="str">
        <f t="shared" si="86"/>
        <v/>
      </c>
      <c r="FK38" s="120">
        <f t="shared" si="87"/>
        <v>457</v>
      </c>
      <c r="FL38" s="120" t="str">
        <f>IF(FK38&lt;&gt;"", IF(RANK(FK38, FK$5:FK$62)+COUNTIF(FK$5:FK38,FK38)-1&lt;=(FL$65-FJ$63),RANK(FK38, FK$5:FK$62)+COUNTIF(FK$5:FK38,FK38)-1, ""), "")</f>
        <v/>
      </c>
      <c r="FM38" s="121" t="str">
        <f t="shared" si="88"/>
        <v/>
      </c>
      <c r="FN38" s="118">
        <v>268</v>
      </c>
      <c r="FO38" s="119">
        <f t="shared" si="169"/>
        <v>4.0680024286581665E-3</v>
      </c>
      <c r="FP38" s="120" t="str">
        <f t="shared" si="89"/>
        <v/>
      </c>
      <c r="FQ38" s="120">
        <f t="shared" si="90"/>
        <v>268</v>
      </c>
      <c r="FR38" s="120" t="str">
        <f>IF(FQ38&lt;&gt;"", IF(RANK(FQ38, FQ$5:FQ$62)+COUNTIF(FQ$5:FQ38,FQ38)-1&lt;=(FR$65-FP$63),RANK(FQ38, FQ$5:FQ$62)+COUNTIF(FQ$5:FQ38,FQ38)-1, ""), "")</f>
        <v/>
      </c>
      <c r="FS38" s="121" t="str">
        <f t="shared" si="91"/>
        <v/>
      </c>
      <c r="FT38" s="118">
        <v>255</v>
      </c>
      <c r="FU38" s="119">
        <f t="shared" si="170"/>
        <v>4.4695283333041208E-3</v>
      </c>
      <c r="FV38" s="120" t="str">
        <f t="shared" si="92"/>
        <v/>
      </c>
      <c r="FW38" s="120">
        <f t="shared" si="93"/>
        <v>255</v>
      </c>
      <c r="FX38" s="120" t="str">
        <f>IF(FW38&lt;&gt;"", IF(RANK(FW38, FW$5:FW$62)+COUNTIF(FW$5:FW38,FW38)-1&lt;=(FX$65-FV$63),RANK(FW38, FW$5:FW$62)+COUNTIF(FW$5:FW38,FW38)-1, ""), "")</f>
        <v/>
      </c>
      <c r="FY38" s="121" t="str">
        <f t="shared" si="94"/>
        <v/>
      </c>
      <c r="FZ38" s="118">
        <v>179</v>
      </c>
      <c r="GA38" s="119">
        <f t="shared" si="171"/>
        <v>3.1252182414973112E-3</v>
      </c>
      <c r="GB38" s="120" t="str">
        <f t="shared" si="95"/>
        <v/>
      </c>
      <c r="GC38" s="120">
        <f t="shared" si="96"/>
        <v>179</v>
      </c>
      <c r="GD38" s="120" t="str">
        <f>IF(GC38&lt;&gt;"", IF(RANK(GC38, GC$5:GC$62)+COUNTIF(GC$5:GC38,GC38)-1&lt;=(GD$65-GB$63),RANK(GC38, GC$5:GC$62)+COUNTIF(GC$5:GC38,GC38)-1, ""), "")</f>
        <v/>
      </c>
      <c r="GE38" s="121" t="str">
        <f t="shared" si="97"/>
        <v/>
      </c>
      <c r="GF38" s="118">
        <v>206</v>
      </c>
      <c r="GG38" s="119">
        <f t="shared" si="172"/>
        <v>3.3611251611218979E-3</v>
      </c>
      <c r="GH38" s="120" t="str">
        <f t="shared" si="98"/>
        <v/>
      </c>
      <c r="GI38" s="120">
        <f t="shared" si="99"/>
        <v>206</v>
      </c>
      <c r="GJ38" s="120" t="str">
        <f>IF(GI38&lt;&gt;"", IF(RANK(GI38, GI$5:GI$62)+COUNTIF(GI$5:GI38,GI38)-1&lt;=(GJ$65-GH$63),RANK(GI38, GI$5:GI$62)+COUNTIF(GI$5:GI38,GI38)-1, ""), "")</f>
        <v/>
      </c>
      <c r="GK38" s="121" t="str">
        <f t="shared" si="100"/>
        <v/>
      </c>
      <c r="GL38" s="118">
        <v>262</v>
      </c>
      <c r="GM38" s="119">
        <f t="shared" si="173"/>
        <v>4.3494861961917092E-3</v>
      </c>
      <c r="GN38" s="120" t="str">
        <f t="shared" si="101"/>
        <v/>
      </c>
      <c r="GO38" s="120">
        <f t="shared" si="102"/>
        <v>262</v>
      </c>
      <c r="GP38" s="120" t="str">
        <f>IF(GO38&lt;&gt;"", IF(RANK(GO38, GO$5:GO$62)+COUNTIF(GO$5:GO38,GO38)-1&lt;=(GP$65-GN$63),RANK(GO38, GO$5:GO$62)+COUNTIF(GO$5:GO38,GO38)-1, ""), "")</f>
        <v/>
      </c>
      <c r="GQ38" s="121" t="str">
        <f t="shared" si="103"/>
        <v/>
      </c>
      <c r="GR38" s="118">
        <v>439</v>
      </c>
      <c r="GS38" s="119">
        <f t="shared" si="174"/>
        <v>8.6786335600189789E-3</v>
      </c>
      <c r="GT38" s="120" t="str">
        <f t="shared" si="104"/>
        <v/>
      </c>
      <c r="GU38" s="120">
        <f t="shared" si="105"/>
        <v>439</v>
      </c>
      <c r="GV38" s="120" t="str">
        <f>IF(GU38&lt;&gt;"", IF(RANK(GU38, GU$5:GU$62)+COUNTIF(GU$5:GU38,GU38)-1&lt;=(GV$65-GT$63),RANK(GU38, GU$5:GU$62)+COUNTIF(GU$5:GU38,GU38)-1, ""), "")</f>
        <v/>
      </c>
      <c r="GW38" s="121" t="str">
        <f t="shared" si="106"/>
        <v/>
      </c>
      <c r="GX38" s="118">
        <v>397</v>
      </c>
      <c r="GY38" s="119">
        <f t="shared" si="175"/>
        <v>6.3962106077205642E-3</v>
      </c>
      <c r="GZ38" s="120" t="str">
        <f t="shared" si="107"/>
        <v/>
      </c>
      <c r="HA38" s="120">
        <f t="shared" si="108"/>
        <v>397</v>
      </c>
      <c r="HB38" s="120" t="str">
        <f>IF(HA38&lt;&gt;"", IF(RANK(HA38, HA$5:HA$62)+COUNTIF(HA$5:HA38,HA38)-1&lt;=(HB$65-GZ$63),RANK(HA38, HA$5:HA$62)+COUNTIF(HA$5:HA38,HA38)-1, ""), "")</f>
        <v/>
      </c>
      <c r="HC38" s="121" t="str">
        <f t="shared" si="109"/>
        <v/>
      </c>
      <c r="HD38" s="118">
        <v>368</v>
      </c>
      <c r="HE38" s="119">
        <f t="shared" si="176"/>
        <v>7.0368670644026313E-3</v>
      </c>
      <c r="HF38" s="120" t="str">
        <f t="shared" si="110"/>
        <v/>
      </c>
      <c r="HG38" s="120">
        <f t="shared" si="111"/>
        <v>368</v>
      </c>
      <c r="HH38" s="120" t="str">
        <f>IF(HG38&lt;&gt;"", IF(RANK(HG38, HG$5:HG$62)+COUNTIF(HG$5:HG38,HG38)-1&lt;=(HH$65-HF$63),RANK(HG38, HG$5:HG$62)+COUNTIF(HG$5:HG38,HG38)-1, ""), "")</f>
        <v/>
      </c>
      <c r="HI38" s="121" t="str">
        <f t="shared" si="112"/>
        <v/>
      </c>
      <c r="HJ38" s="118">
        <v>388</v>
      </c>
      <c r="HK38" s="119">
        <f t="shared" si="177"/>
        <v>5.3208996160175534E-3</v>
      </c>
      <c r="HL38" s="120" t="str">
        <f t="shared" si="113"/>
        <v/>
      </c>
      <c r="HM38" s="120">
        <f t="shared" si="114"/>
        <v>388</v>
      </c>
      <c r="HN38" s="120" t="str">
        <f>IF(HM38&lt;&gt;"", IF(RANK(HM38, HM$5:HM$62)+COUNTIF(HM$5:HM38,HM38)-1&lt;=(HN$65-HL$63),RANK(HM38, HM$5:HM$62)+COUNTIF(HM$5:HM38,HM38)-1, ""), "")</f>
        <v/>
      </c>
      <c r="HO38" s="121" t="str">
        <f t="shared" si="115"/>
        <v/>
      </c>
      <c r="HP38" s="118">
        <v>166</v>
      </c>
      <c r="HQ38" s="119">
        <f t="shared" si="178"/>
        <v>2.2511526986710062E-3</v>
      </c>
      <c r="HR38" s="120" t="str">
        <f t="shared" si="116"/>
        <v/>
      </c>
      <c r="HS38" s="120">
        <f t="shared" si="117"/>
        <v>166</v>
      </c>
      <c r="HT38" s="120" t="str">
        <f>IF(HS38&lt;&gt;"", IF(RANK(HS38, HS$5:HS$62)+COUNTIF(HS$5:HS38,HS38)-1&lt;=(HT$65-HR$63),RANK(HS38, HS$5:HS$62)+COUNTIF(HS$5:HS38,HS38)-1, ""), "")</f>
        <v/>
      </c>
      <c r="HU38" s="121" t="str">
        <f t="shared" si="118"/>
        <v/>
      </c>
      <c r="HV38" s="118">
        <v>745</v>
      </c>
      <c r="HW38" s="119">
        <f t="shared" si="179"/>
        <v>1.1644809853541117E-2</v>
      </c>
      <c r="HX38" s="120" t="str">
        <f t="shared" si="119"/>
        <v/>
      </c>
      <c r="HY38" s="120">
        <f t="shared" si="120"/>
        <v>745</v>
      </c>
      <c r="HZ38" s="120" t="str">
        <f>IF(HY38&lt;&gt;"", IF(RANK(HY38, HY$5:HY$62)+COUNTIF(HY$5:HY38,HY38)-1&lt;=(HZ$65-HX$63),RANK(HY38, HY$5:HY$62)+COUNTIF(HY$5:HY38,HY38)-1, ""), "")</f>
        <v/>
      </c>
      <c r="IA38" s="121" t="str">
        <f t="shared" si="121"/>
        <v/>
      </c>
      <c r="IB38" s="118">
        <v>152</v>
      </c>
      <c r="IC38" s="119">
        <f t="shared" si="180"/>
        <v>2.2343412368254715E-3</v>
      </c>
      <c r="ID38" s="120" t="str">
        <f t="shared" si="122"/>
        <v/>
      </c>
      <c r="IE38" s="120">
        <f t="shared" si="123"/>
        <v>152</v>
      </c>
      <c r="IF38" s="120" t="str">
        <f>IF(IE38&lt;&gt;"", IF(RANK(IE38, IE$5:IE$62)+COUNTIF(IE$5:IE38,IE38)-1&lt;=(IF$65-ID$63),RANK(IE38, IE$5:IE$62)+COUNTIF(IE$5:IE38,IE38)-1, ""), "")</f>
        <v/>
      </c>
      <c r="IG38" s="121" t="str">
        <f t="shared" si="124"/>
        <v/>
      </c>
      <c r="IH38" s="118">
        <v>111</v>
      </c>
      <c r="II38" s="119">
        <f t="shared" si="181"/>
        <v>1.9075442515896202E-3</v>
      </c>
      <c r="IJ38" s="120" t="str">
        <f t="shared" si="125"/>
        <v/>
      </c>
      <c r="IK38" s="120">
        <f t="shared" si="126"/>
        <v>111</v>
      </c>
      <c r="IL38" s="120" t="str">
        <f>IF(IK38&lt;&gt;"", IF(RANK(IK38, IK$5:IK$62)+COUNTIF(IK$5:IK38,IK38)-1&lt;=(IL$65-IJ$63),RANK(IK38, IK$5:IK$62)+COUNTIF(IK$5:IK38,IK38)-1, ""), "")</f>
        <v/>
      </c>
      <c r="IM38" s="121" t="str">
        <f t="shared" si="127"/>
        <v/>
      </c>
      <c r="IN38" s="123">
        <f t="shared" si="128"/>
        <v>6</v>
      </c>
      <c r="IO38" s="124">
        <f t="shared" si="129"/>
        <v>688881</v>
      </c>
      <c r="IP38" s="125">
        <v>618219</v>
      </c>
      <c r="IQ38" s="126">
        <f t="shared" si="130"/>
        <v>1307100</v>
      </c>
      <c r="IR38" s="126"/>
      <c r="IS38" s="127">
        <f t="shared" si="182"/>
        <v>1307100</v>
      </c>
      <c r="IT38" s="118">
        <f t="shared" si="183"/>
        <v>6</v>
      </c>
      <c r="IU38" s="118" t="str">
        <f t="shared" si="132"/>
        <v/>
      </c>
      <c r="IV38" s="118"/>
      <c r="IW38" s="128">
        <f t="shared" si="133"/>
        <v>16.838864268782849</v>
      </c>
      <c r="IX38" s="118">
        <f t="shared" si="134"/>
        <v>16</v>
      </c>
      <c r="IY38" s="127">
        <f t="shared" si="135"/>
        <v>65116</v>
      </c>
      <c r="IZ38" s="127">
        <f>IF(IY38&lt;&gt;"", IF(RANK(IY38, $IY$5:$IY$62)+COUNTIF(IY$5:IY38,IY38)-1&lt;=(400-$IU$63-$IX$63), RANK(IY38, $IY$5:$IY$62)+COUNTIF(IY$5:IY38,IY38)-1, ""), "")</f>
        <v>2</v>
      </c>
      <c r="JA38" s="127">
        <f t="shared" si="136"/>
        <v>17</v>
      </c>
      <c r="JB38" s="129">
        <f t="shared" si="137"/>
        <v>11</v>
      </c>
      <c r="JD38" s="131">
        <f t="shared" si="184"/>
        <v>4.0949920355835417E-2</v>
      </c>
      <c r="JE38" s="132">
        <f t="shared" si="185"/>
        <v>4.2500000000000003E-2</v>
      </c>
      <c r="JF38" s="133">
        <f t="shared" si="138"/>
        <v>1.5500796441645856E-3</v>
      </c>
      <c r="JH38" s="134">
        <f t="shared" si="186"/>
        <v>1307100</v>
      </c>
      <c r="JI38" s="132">
        <f t="shared" si="139"/>
        <v>4.1992671281330655E-2</v>
      </c>
      <c r="JJ38" s="132">
        <f t="shared" si="187"/>
        <v>4.2500000000000003E-2</v>
      </c>
      <c r="JK38" s="135">
        <f t="shared" si="140"/>
        <v>5.0732871866934759E-4</v>
      </c>
    </row>
    <row r="39" spans="1:271" ht="15" customHeight="1" x14ac:dyDescent="0.2">
      <c r="A39" s="130" t="s">
        <v>231</v>
      </c>
      <c r="B39" s="118"/>
      <c r="C39" s="119">
        <f t="shared" si="141"/>
        <v>0</v>
      </c>
      <c r="D39" s="120" t="str">
        <f t="shared" si="5"/>
        <v/>
      </c>
      <c r="E39" s="120" t="str">
        <f t="shared" si="6"/>
        <v/>
      </c>
      <c r="F39" s="120" t="str">
        <f>IF(E39&lt;&gt;"", IF(RANK(E39, E$5:E$62)+COUNTIF(E$5:E39,E39)-1&lt;=(F$65-D$63),RANK(E39, E$5:E$62)+COUNTIF(E$5:E39,E39)-1, ""), "")</f>
        <v/>
      </c>
      <c r="G39" s="121" t="str">
        <f t="shared" si="7"/>
        <v/>
      </c>
      <c r="H39" s="118"/>
      <c r="I39" s="119">
        <f t="shared" si="142"/>
        <v>0</v>
      </c>
      <c r="J39" s="120" t="str">
        <f t="shared" si="8"/>
        <v/>
      </c>
      <c r="K39" s="120" t="str">
        <f t="shared" si="9"/>
        <v/>
      </c>
      <c r="L39" s="120" t="str">
        <f>IF(K39&lt;&gt;"", IF(RANK(K39, K$5:K$62)+COUNTIF(K$5:K39,K39)-1&lt;=(L$65-J$63),RANK(K39, K$5:K$62)+COUNTIF(K$5:K39,K39)-1, ""), "")</f>
        <v/>
      </c>
      <c r="M39" s="121" t="str">
        <f t="shared" si="10"/>
        <v/>
      </c>
      <c r="N39" s="118"/>
      <c r="O39" s="119">
        <f t="shared" si="143"/>
        <v>0</v>
      </c>
      <c r="P39" s="120" t="str">
        <f t="shared" si="11"/>
        <v/>
      </c>
      <c r="Q39" s="120" t="str">
        <f t="shared" si="12"/>
        <v/>
      </c>
      <c r="R39" s="120" t="str">
        <f>IF(Q39&lt;&gt;"", IF(RANK(Q39, Q$5:Q$62)+COUNTIF(Q$5:Q39,Q39)-1&lt;=(R$65-P$63),RANK(Q39, Q$5:Q$62)+COUNTIF(Q$5:Q39,Q39)-1, ""), "")</f>
        <v/>
      </c>
      <c r="S39" s="121" t="str">
        <f t="shared" si="13"/>
        <v/>
      </c>
      <c r="T39" s="118"/>
      <c r="U39" s="119">
        <f t="shared" si="144"/>
        <v>0</v>
      </c>
      <c r="V39" s="120" t="str">
        <f t="shared" si="14"/>
        <v/>
      </c>
      <c r="W39" s="120" t="str">
        <f t="shared" si="15"/>
        <v/>
      </c>
      <c r="X39" s="120" t="str">
        <f>IF(W39&lt;&gt;"", IF(RANK(W39, W$5:W$62)+COUNTIF(W$5:W39,W39)-1&lt;=(X$65-V$63),RANK(W39, W$5:W$62)+COUNTIF(W$5:W39,W39)-1, ""), "")</f>
        <v/>
      </c>
      <c r="Y39" s="121" t="str">
        <f t="shared" si="16"/>
        <v/>
      </c>
      <c r="Z39" s="118"/>
      <c r="AA39" s="119">
        <f t="shared" si="145"/>
        <v>0</v>
      </c>
      <c r="AB39" s="120" t="str">
        <f t="shared" si="17"/>
        <v/>
      </c>
      <c r="AC39" s="120" t="str">
        <f t="shared" si="18"/>
        <v/>
      </c>
      <c r="AD39" s="120" t="str">
        <f>IF(AC39&lt;&gt;"", IF(RANK(AC39, AC$5:AC$62)+COUNTIF(AC$5:AC39,AC39)-1&lt;=(AD$65-AB$63),RANK(AC39, AC$5:AC$62)+COUNTIF(AC$5:AC39,AC39)-1, ""), "")</f>
        <v/>
      </c>
      <c r="AE39" s="121" t="str">
        <f t="shared" si="19"/>
        <v/>
      </c>
      <c r="AF39" s="118"/>
      <c r="AG39" s="119">
        <f t="shared" si="146"/>
        <v>0</v>
      </c>
      <c r="AH39" s="120" t="str">
        <f t="shared" si="20"/>
        <v/>
      </c>
      <c r="AI39" s="120" t="str">
        <f t="shared" si="21"/>
        <v/>
      </c>
      <c r="AJ39" s="120" t="str">
        <f>IF(AI39&lt;&gt;"", IF(RANK(AI39, AI$5:AI$62)+COUNTIF(AI$5:AI39,AI39)-1&lt;=(AJ$65-AH$63),RANK(AI39, AI$5:AI$62)+COUNTIF(AI$5:AI39,AI39)-1, ""), "")</f>
        <v/>
      </c>
      <c r="AK39" s="121" t="str">
        <f t="shared" si="22"/>
        <v/>
      </c>
      <c r="AL39" s="118"/>
      <c r="AM39" s="119">
        <f t="shared" si="147"/>
        <v>0</v>
      </c>
      <c r="AN39" s="120" t="str">
        <f t="shared" si="23"/>
        <v/>
      </c>
      <c r="AO39" s="120" t="str">
        <f t="shared" si="24"/>
        <v/>
      </c>
      <c r="AP39" s="120" t="str">
        <f>IF(AO39&lt;&gt;"", IF(RANK(AO39, AO$5:AO$62)+COUNTIF(AO$5:AO39,AO39)-1&lt;=(AP$65-AN$63),RANK(AO39, AO$5:AO$62)+COUNTIF(AO$5:AO39,AO39)-1, ""), "")</f>
        <v/>
      </c>
      <c r="AQ39" s="121" t="str">
        <f t="shared" si="25"/>
        <v/>
      </c>
      <c r="AR39" s="118"/>
      <c r="AS39" s="119">
        <f t="shared" si="148"/>
        <v>0</v>
      </c>
      <c r="AT39" s="120" t="str">
        <f t="shared" si="26"/>
        <v/>
      </c>
      <c r="AU39" s="120" t="str">
        <f t="shared" si="27"/>
        <v/>
      </c>
      <c r="AV39" s="120" t="str">
        <f>IF(AU39&lt;&gt;"", IF(RANK(AU39, AU$5:AU$62)+COUNTIF(AU$5:AU39,AU39)-1&lt;=(AV$65-AT$63),RANK(AU39, AU$5:AU$62)+COUNTIF(AU$5:AU39,AU39)-1, ""), "")</f>
        <v/>
      </c>
      <c r="AW39" s="121" t="str">
        <f t="shared" si="28"/>
        <v/>
      </c>
      <c r="AX39" s="118"/>
      <c r="AY39" s="119">
        <f t="shared" si="149"/>
        <v>0</v>
      </c>
      <c r="AZ39" s="120" t="str">
        <f t="shared" si="29"/>
        <v/>
      </c>
      <c r="BA39" s="120" t="str">
        <f t="shared" si="30"/>
        <v/>
      </c>
      <c r="BB39" s="120" t="str">
        <f>IF(BA39&lt;&gt;"", IF(RANK(BA39, BA$5:BA$62)+COUNTIF(BA$5:BA39,BA39)-1&lt;=(BB$65-AZ$63),RANK(BA39, BA$5:BA$62)+COUNTIF(BA$5:BA39,BA39)-1, ""), "")</f>
        <v/>
      </c>
      <c r="BC39" s="121" t="str">
        <f t="shared" si="31"/>
        <v/>
      </c>
      <c r="BD39" s="118"/>
      <c r="BE39" s="119">
        <f t="shared" si="150"/>
        <v>0</v>
      </c>
      <c r="BF39" s="120" t="str">
        <f t="shared" si="32"/>
        <v/>
      </c>
      <c r="BG39" s="120" t="str">
        <f t="shared" si="33"/>
        <v/>
      </c>
      <c r="BH39" s="120" t="str">
        <f>IF(BG39&lt;&gt;"", IF(RANK(BG39, BG$5:BG$62)+COUNTIF(BG$5:BG39,BG39)-1&lt;=(BH$65-BF$63),RANK(BG39, BG$5:BG$62)+COUNTIF(BG$5:BG39,BG39)-1, ""), "")</f>
        <v/>
      </c>
      <c r="BI39" s="121" t="str">
        <f t="shared" si="34"/>
        <v/>
      </c>
      <c r="BJ39" s="118"/>
      <c r="BK39" s="119">
        <f t="shared" si="151"/>
        <v>0</v>
      </c>
      <c r="BL39" s="120" t="str">
        <f t="shared" si="35"/>
        <v/>
      </c>
      <c r="BM39" s="120" t="str">
        <f t="shared" si="36"/>
        <v/>
      </c>
      <c r="BN39" s="120" t="str">
        <f>IF(BM39&lt;&gt;"", IF(RANK(BM39, BM$5:BM$62)+COUNTIF(BM$5:BM39,BM39)-1&lt;=(BN$65-BL$63),RANK(BM39, BM$5:BM$62)+COUNTIF(BM$5:BM39,BM39)-1, ""), "")</f>
        <v/>
      </c>
      <c r="BO39" s="121" t="str">
        <f t="shared" si="37"/>
        <v/>
      </c>
      <c r="BP39" s="118"/>
      <c r="BQ39" s="119">
        <f t="shared" si="152"/>
        <v>0</v>
      </c>
      <c r="BR39" s="120" t="str">
        <f t="shared" si="38"/>
        <v/>
      </c>
      <c r="BS39" s="120" t="str">
        <f t="shared" si="39"/>
        <v/>
      </c>
      <c r="BT39" s="120" t="str">
        <f>IF(BS39&lt;&gt;"", IF(RANK(BS39, BS$5:BS$62)+COUNTIF(BS$5:BS39,BS39)-1&lt;=(BT$65-BR$63),RANK(BS39, BS$5:BS$62)+COUNTIF(BS$5:BS39,BS39)-1, ""), "")</f>
        <v/>
      </c>
      <c r="BU39" s="121" t="str">
        <f t="shared" si="40"/>
        <v/>
      </c>
      <c r="BV39" s="118"/>
      <c r="BW39" s="119">
        <f t="shared" si="153"/>
        <v>0</v>
      </c>
      <c r="BX39" s="120" t="str">
        <f t="shared" si="41"/>
        <v/>
      </c>
      <c r="BY39" s="120" t="str">
        <f t="shared" si="42"/>
        <v/>
      </c>
      <c r="BZ39" s="120" t="str">
        <f>IF(BY39&lt;&gt;"", IF(RANK(BY39, BY$5:BY$62)+COUNTIF(BY$5:BY39,BY39)-1&lt;=(BZ$65-BX$63),RANK(BY39, BY$5:BY$62)+COUNTIF(BY$5:BY39,BY39)-1, ""), "")</f>
        <v/>
      </c>
      <c r="CA39" s="121" t="str">
        <f t="shared" si="43"/>
        <v/>
      </c>
      <c r="CB39" s="118"/>
      <c r="CC39" s="119">
        <f t="shared" si="154"/>
        <v>0</v>
      </c>
      <c r="CD39" s="120" t="str">
        <f t="shared" si="44"/>
        <v/>
      </c>
      <c r="CE39" s="120" t="str">
        <f t="shared" si="45"/>
        <v/>
      </c>
      <c r="CF39" s="120" t="str">
        <f>IF(CE39&lt;&gt;"", IF(RANK(CE39, CE$5:CE$62)+COUNTIF(CE$5:CE39,CE39)-1&lt;=(CF$65-CD$63),RANK(CE39, CE$5:CE$62)+COUNTIF(CE$5:CE39,CE39)-1, ""), "")</f>
        <v/>
      </c>
      <c r="CG39" s="121" t="str">
        <f t="shared" si="46"/>
        <v/>
      </c>
      <c r="CH39" s="118"/>
      <c r="CI39" s="119">
        <f t="shared" si="155"/>
        <v>0</v>
      </c>
      <c r="CJ39" s="120" t="str">
        <f t="shared" si="47"/>
        <v/>
      </c>
      <c r="CK39" s="120" t="str">
        <f t="shared" si="48"/>
        <v/>
      </c>
      <c r="CL39" s="120" t="str">
        <f>IF(CK39&lt;&gt;"", IF(RANK(CK39, CK$5:CK$62)+COUNTIF(CK$5:CK39,CK39)-1&lt;=(CL$65-CJ$63),RANK(CK39, CK$5:CK$62)+COUNTIF(CK$5:CK39,CK39)-1, ""), "")</f>
        <v/>
      </c>
      <c r="CM39" s="121" t="str">
        <f t="shared" si="49"/>
        <v/>
      </c>
      <c r="CN39" s="118"/>
      <c r="CO39" s="119">
        <f t="shared" si="156"/>
        <v>0</v>
      </c>
      <c r="CP39" s="120" t="str">
        <f t="shared" si="50"/>
        <v/>
      </c>
      <c r="CQ39" s="120" t="str">
        <f t="shared" si="51"/>
        <v/>
      </c>
      <c r="CR39" s="120" t="str">
        <f>IF(CQ39&lt;&gt;"", IF(RANK(CQ39, CQ$5:CQ$62)+COUNTIF(CQ$5:CQ39,CQ39)-1&lt;=(CR$65-CP$63),RANK(CQ39, CQ$5:CQ$62)+COUNTIF(CQ$5:CQ39,CQ39)-1, ""), "")</f>
        <v/>
      </c>
      <c r="CS39" s="121" t="str">
        <f t="shared" si="52"/>
        <v/>
      </c>
      <c r="CT39" s="118"/>
      <c r="CU39" s="119">
        <f t="shared" si="157"/>
        <v>0</v>
      </c>
      <c r="CV39" s="120" t="str">
        <f t="shared" si="53"/>
        <v/>
      </c>
      <c r="CW39" s="120" t="str">
        <f t="shared" si="54"/>
        <v/>
      </c>
      <c r="CX39" s="120" t="str">
        <f>IF(CW39&lt;&gt;"", IF(RANK(CW39, CW$5:CW$62)+COUNTIF(CW$5:CW39,CW39)-1&lt;=(CX$65-CV$63),RANK(CW39, CW$5:CW$62)+COUNTIF(CW$5:CW39,CW39)-1, ""), "")</f>
        <v/>
      </c>
      <c r="CY39" s="121" t="str">
        <f t="shared" si="55"/>
        <v/>
      </c>
      <c r="CZ39" s="118"/>
      <c r="DA39" s="119">
        <f t="shared" si="158"/>
        <v>0</v>
      </c>
      <c r="DB39" s="120" t="str">
        <f t="shared" si="56"/>
        <v/>
      </c>
      <c r="DC39" s="120" t="str">
        <f t="shared" si="57"/>
        <v/>
      </c>
      <c r="DD39" s="120" t="str">
        <f>IF(DC39&lt;&gt;"", IF(RANK(DC39, DC$5:DC$62)+COUNTIF(DC$5:DC39,DC39)-1&lt;=(DD$65-DB$63),RANK(DC39, DC$5:DC$62)+COUNTIF(DC$5:DC39,DC39)-1, ""), "")</f>
        <v/>
      </c>
      <c r="DE39" s="121" t="str">
        <f t="shared" si="58"/>
        <v/>
      </c>
      <c r="DF39" s="118"/>
      <c r="DG39" s="119">
        <f t="shared" si="159"/>
        <v>0</v>
      </c>
      <c r="DH39" s="120" t="str">
        <f t="shared" si="59"/>
        <v/>
      </c>
      <c r="DI39" s="120" t="str">
        <f t="shared" si="60"/>
        <v/>
      </c>
      <c r="DJ39" s="120" t="str">
        <f>IF(DI39&lt;&gt;"", IF(RANK(DI39, DI$5:DI$62)+COUNTIF(DI$5:DI39,DI39)-1&lt;=(DJ$65-DH$63),RANK(DI39, DI$5:DI$62)+COUNTIF(DI$5:DI39,DI39)-1, ""), "")</f>
        <v/>
      </c>
      <c r="DK39" s="121" t="str">
        <f t="shared" si="61"/>
        <v/>
      </c>
      <c r="DL39" s="118"/>
      <c r="DM39" s="119">
        <f t="shared" si="160"/>
        <v>0</v>
      </c>
      <c r="DN39" s="120" t="str">
        <f t="shared" si="62"/>
        <v/>
      </c>
      <c r="DO39" s="120" t="str">
        <f t="shared" si="63"/>
        <v/>
      </c>
      <c r="DP39" s="120" t="str">
        <f>IF(DO39&lt;&gt;"", IF(RANK(DO39, DO$5:DO$62)+COUNTIF(DO$5:DO39,DO39)-1&lt;=(DP$65-DN$63),RANK(DO39, DO$5:DO$62)+COUNTIF(DO$5:DO39,DO39)-1, ""), "")</f>
        <v/>
      </c>
      <c r="DQ39" s="121" t="str">
        <f t="shared" si="64"/>
        <v/>
      </c>
      <c r="DR39" s="118"/>
      <c r="DS39" s="119">
        <f t="shared" si="161"/>
        <v>0</v>
      </c>
      <c r="DT39" s="120" t="str">
        <f t="shared" si="65"/>
        <v/>
      </c>
      <c r="DU39" s="120" t="str">
        <f t="shared" si="66"/>
        <v/>
      </c>
      <c r="DV39" s="120" t="str">
        <f>IF(DU39&lt;&gt;"", IF(RANK(DU39, DU$5:DU$62)+COUNTIF(DU$5:DU39,DU39)-1&lt;=(DV$65-DT$63),RANK(DU39, DU$5:DU$62)+COUNTIF(DU$5:DU39,DU39)-1, ""), "")</f>
        <v/>
      </c>
      <c r="DW39" s="121" t="str">
        <f t="shared" si="67"/>
        <v/>
      </c>
      <c r="DX39" s="118"/>
      <c r="DY39" s="119">
        <f t="shared" si="162"/>
        <v>0</v>
      </c>
      <c r="DZ39" s="120" t="str">
        <f t="shared" si="68"/>
        <v/>
      </c>
      <c r="EA39" s="120" t="str">
        <f t="shared" si="69"/>
        <v/>
      </c>
      <c r="EB39" s="120" t="str">
        <f>IF(EA39&lt;&gt;"", IF(RANK(EA39, EA$5:EA$62)+COUNTIF(EA$5:EA39,EA39)-1&lt;=(EB$65-DZ$63),RANK(EA39, EA$5:EA$62)+COUNTIF(EA$5:EA39,EA39)-1, ""), "")</f>
        <v/>
      </c>
      <c r="EC39" s="121" t="str">
        <f t="shared" si="70"/>
        <v/>
      </c>
      <c r="ED39" s="118"/>
      <c r="EE39" s="119">
        <f t="shared" si="163"/>
        <v>0</v>
      </c>
      <c r="EF39" s="120" t="str">
        <f t="shared" si="71"/>
        <v/>
      </c>
      <c r="EG39" s="122" t="str">
        <f t="shared" si="72"/>
        <v/>
      </c>
      <c r="EH39" s="120" t="str">
        <f>IF(EG39&lt;&gt;"", IF(RANK(EG39, EG$5:EG$62)+COUNTIF(EG$5:EG39,EG39)-1&lt;=(EH$65-EF$63),RANK(EG39, EG$5:EG$62)+COUNTIF(EG$5:EG39,EG39)-1, ""), "")</f>
        <v/>
      </c>
      <c r="EI39" s="121" t="str">
        <f t="shared" si="73"/>
        <v/>
      </c>
      <c r="EJ39" s="118"/>
      <c r="EK39" s="119">
        <f t="shared" si="164"/>
        <v>0</v>
      </c>
      <c r="EL39" s="120" t="str">
        <f t="shared" si="74"/>
        <v/>
      </c>
      <c r="EM39" s="120" t="str">
        <f t="shared" si="75"/>
        <v/>
      </c>
      <c r="EN39" s="120" t="str">
        <f>IF(EM39&lt;&gt;"", IF(RANK(EM39, EM$5:EM$62)+COUNTIF(EM$5:EM39,EM39)-1&lt;=(EN$65-EL$63),RANK(EM39, EM$5:EM$62)+COUNTIF(EM$5:EM39,EM39)-1, ""), "")</f>
        <v/>
      </c>
      <c r="EO39" s="121" t="str">
        <f t="shared" si="76"/>
        <v/>
      </c>
      <c r="EP39" s="118"/>
      <c r="EQ39" s="119">
        <f t="shared" si="165"/>
        <v>0</v>
      </c>
      <c r="ER39" s="120" t="str">
        <f t="shared" si="77"/>
        <v/>
      </c>
      <c r="ES39" s="120" t="str">
        <f t="shared" si="78"/>
        <v/>
      </c>
      <c r="ET39" s="120" t="str">
        <f>IF(ES39&lt;&gt;"", IF(RANK(ES39, ES$5:ES$62)+COUNTIF(ES$5:ES39,ES39)-1&lt;=(ET$65-ER$63),RANK(ES39, ES$5:ES$62)+COUNTIF(ES$5:ES39,ES39)-1, ""), "")</f>
        <v/>
      </c>
      <c r="EU39" s="121" t="str">
        <f t="shared" si="79"/>
        <v/>
      </c>
      <c r="EV39" s="118"/>
      <c r="EW39" s="119">
        <f t="shared" si="166"/>
        <v>0</v>
      </c>
      <c r="EX39" s="120" t="str">
        <f t="shared" si="80"/>
        <v/>
      </c>
      <c r="EY39" s="120" t="str">
        <f t="shared" si="81"/>
        <v/>
      </c>
      <c r="EZ39" s="120" t="str">
        <f>IF(EY39&lt;&gt;"", IF(RANK(EY39, EY$5:EY$62)+COUNTIF(EY$5:EY39,EY39)-1&lt;=(EZ$65-EX$63),RANK(EY39, EY$5:EY$62)+COUNTIF(EY$5:EY39,EY39)-1, ""), "")</f>
        <v/>
      </c>
      <c r="FA39" s="121" t="str">
        <f t="shared" si="82"/>
        <v/>
      </c>
      <c r="FB39" s="118"/>
      <c r="FC39" s="119">
        <f t="shared" si="167"/>
        <v>0</v>
      </c>
      <c r="FD39" s="120" t="str">
        <f t="shared" si="83"/>
        <v/>
      </c>
      <c r="FE39" s="120" t="str">
        <f t="shared" si="84"/>
        <v/>
      </c>
      <c r="FF39" s="120" t="str">
        <f>IF(FE39&lt;&gt;"", IF(RANK(FE39, FE$5:FE$62)+COUNTIF(FE$5:FE39,FE39)-1&lt;=(FF$65-FD$63),RANK(FE39, FE$5:FE$62)+COUNTIF(FE$5:FE39,FE39)-1, ""), "")</f>
        <v/>
      </c>
      <c r="FG39" s="121" t="str">
        <f t="shared" si="85"/>
        <v/>
      </c>
      <c r="FH39" s="118"/>
      <c r="FI39" s="119">
        <f t="shared" si="168"/>
        <v>0</v>
      </c>
      <c r="FJ39" s="120" t="str">
        <f t="shared" si="86"/>
        <v/>
      </c>
      <c r="FK39" s="120" t="str">
        <f t="shared" si="87"/>
        <v/>
      </c>
      <c r="FL39" s="120" t="str">
        <f>IF(FK39&lt;&gt;"", IF(RANK(FK39, FK$5:FK$62)+COUNTIF(FK$5:FK39,FK39)-1&lt;=(FL$65-FJ$63),RANK(FK39, FK$5:FK$62)+COUNTIF(FK$5:FK39,FK39)-1, ""), "")</f>
        <v/>
      </c>
      <c r="FM39" s="121" t="str">
        <f t="shared" si="88"/>
        <v/>
      </c>
      <c r="FN39" s="118"/>
      <c r="FO39" s="119">
        <f t="shared" si="169"/>
        <v>0</v>
      </c>
      <c r="FP39" s="120" t="str">
        <f t="shared" si="89"/>
        <v/>
      </c>
      <c r="FQ39" s="120" t="str">
        <f t="shared" si="90"/>
        <v/>
      </c>
      <c r="FR39" s="120" t="str">
        <f>IF(FQ39&lt;&gt;"", IF(RANK(FQ39, FQ$5:FQ$62)+COUNTIF(FQ$5:FQ39,FQ39)-1&lt;=(FR$65-FP$63),RANK(FQ39, FQ$5:FQ$62)+COUNTIF(FQ$5:FQ39,FQ39)-1, ""), "")</f>
        <v/>
      </c>
      <c r="FS39" s="121" t="str">
        <f t="shared" si="91"/>
        <v/>
      </c>
      <c r="FT39" s="118"/>
      <c r="FU39" s="119">
        <f t="shared" si="170"/>
        <v>0</v>
      </c>
      <c r="FV39" s="120" t="str">
        <f t="shared" si="92"/>
        <v/>
      </c>
      <c r="FW39" s="120" t="str">
        <f t="shared" si="93"/>
        <v/>
      </c>
      <c r="FX39" s="120" t="str">
        <f>IF(FW39&lt;&gt;"", IF(RANK(FW39, FW$5:FW$62)+COUNTIF(FW$5:FW39,FW39)-1&lt;=(FX$65-FV$63),RANK(FW39, FW$5:FW$62)+COUNTIF(FW$5:FW39,FW39)-1, ""), "")</f>
        <v/>
      </c>
      <c r="FY39" s="121" t="str">
        <f t="shared" si="94"/>
        <v/>
      </c>
      <c r="FZ39" s="118"/>
      <c r="GA39" s="119">
        <f t="shared" si="171"/>
        <v>0</v>
      </c>
      <c r="GB39" s="120" t="str">
        <f t="shared" si="95"/>
        <v/>
      </c>
      <c r="GC39" s="120" t="str">
        <f t="shared" si="96"/>
        <v/>
      </c>
      <c r="GD39" s="120" t="str">
        <f>IF(GC39&lt;&gt;"", IF(RANK(GC39, GC$5:GC$62)+COUNTIF(GC$5:GC39,GC39)-1&lt;=(GD$65-GB$63),RANK(GC39, GC$5:GC$62)+COUNTIF(GC$5:GC39,GC39)-1, ""), "")</f>
        <v/>
      </c>
      <c r="GE39" s="121" t="str">
        <f t="shared" si="97"/>
        <v/>
      </c>
      <c r="GF39" s="118"/>
      <c r="GG39" s="119">
        <f t="shared" si="172"/>
        <v>0</v>
      </c>
      <c r="GH39" s="120" t="str">
        <f t="shared" si="98"/>
        <v/>
      </c>
      <c r="GI39" s="120" t="str">
        <f t="shared" si="99"/>
        <v/>
      </c>
      <c r="GJ39" s="120" t="str">
        <f>IF(GI39&lt;&gt;"", IF(RANK(GI39, GI$5:GI$62)+COUNTIF(GI$5:GI39,GI39)-1&lt;=(GJ$65-GH$63),RANK(GI39, GI$5:GI$62)+COUNTIF(GI$5:GI39,GI39)-1, ""), "")</f>
        <v/>
      </c>
      <c r="GK39" s="121" t="str">
        <f t="shared" si="100"/>
        <v/>
      </c>
      <c r="GL39" s="118"/>
      <c r="GM39" s="119">
        <f t="shared" si="173"/>
        <v>0</v>
      </c>
      <c r="GN39" s="120" t="str">
        <f t="shared" si="101"/>
        <v/>
      </c>
      <c r="GO39" s="120" t="str">
        <f t="shared" si="102"/>
        <v/>
      </c>
      <c r="GP39" s="120" t="str">
        <f>IF(GO39&lt;&gt;"", IF(RANK(GO39, GO$5:GO$62)+COUNTIF(GO$5:GO39,GO39)-1&lt;=(GP$65-GN$63),RANK(GO39, GO$5:GO$62)+COUNTIF(GO$5:GO39,GO39)-1, ""), "")</f>
        <v/>
      </c>
      <c r="GQ39" s="121" t="str">
        <f t="shared" si="103"/>
        <v/>
      </c>
      <c r="GR39" s="118"/>
      <c r="GS39" s="119">
        <f t="shared" si="174"/>
        <v>0</v>
      </c>
      <c r="GT39" s="120" t="str">
        <f t="shared" si="104"/>
        <v/>
      </c>
      <c r="GU39" s="120" t="str">
        <f t="shared" si="105"/>
        <v/>
      </c>
      <c r="GV39" s="120" t="str">
        <f>IF(GU39&lt;&gt;"", IF(RANK(GU39, GU$5:GU$62)+COUNTIF(GU$5:GU39,GU39)-1&lt;=(GV$65-GT$63),RANK(GU39, GU$5:GU$62)+COUNTIF(GU$5:GU39,GU39)-1, ""), "")</f>
        <v/>
      </c>
      <c r="GW39" s="121" t="str">
        <f t="shared" si="106"/>
        <v/>
      </c>
      <c r="GX39" s="118"/>
      <c r="GY39" s="119">
        <f t="shared" si="175"/>
        <v>0</v>
      </c>
      <c r="GZ39" s="120" t="str">
        <f t="shared" si="107"/>
        <v/>
      </c>
      <c r="HA39" s="120" t="str">
        <f t="shared" si="108"/>
        <v/>
      </c>
      <c r="HB39" s="120" t="str">
        <f>IF(HA39&lt;&gt;"", IF(RANK(HA39, HA$5:HA$62)+COUNTIF(HA$5:HA39,HA39)-1&lt;=(HB$65-GZ$63),RANK(HA39, HA$5:HA$62)+COUNTIF(HA$5:HA39,HA39)-1, ""), "")</f>
        <v/>
      </c>
      <c r="HC39" s="121" t="str">
        <f t="shared" si="109"/>
        <v/>
      </c>
      <c r="HD39" s="118"/>
      <c r="HE39" s="119">
        <f t="shared" si="176"/>
        <v>0</v>
      </c>
      <c r="HF39" s="120" t="str">
        <f t="shared" si="110"/>
        <v/>
      </c>
      <c r="HG39" s="120" t="str">
        <f t="shared" si="111"/>
        <v/>
      </c>
      <c r="HH39" s="120" t="str">
        <f>IF(HG39&lt;&gt;"", IF(RANK(HG39, HG$5:HG$62)+COUNTIF(HG$5:HG39,HG39)-1&lt;=(HH$65-HF$63),RANK(HG39, HG$5:HG$62)+COUNTIF(HG$5:HG39,HG39)-1, ""), "")</f>
        <v/>
      </c>
      <c r="HI39" s="121" t="str">
        <f t="shared" si="112"/>
        <v/>
      </c>
      <c r="HJ39" s="118">
        <v>24134</v>
      </c>
      <c r="HK39" s="119">
        <f t="shared" si="177"/>
        <v>0.3309654415798135</v>
      </c>
      <c r="HL39" s="120" t="str">
        <f t="shared" si="113"/>
        <v/>
      </c>
      <c r="HM39" s="120">
        <f t="shared" si="114"/>
        <v>24134</v>
      </c>
      <c r="HN39" s="120" t="str">
        <f>IF(HM39&lt;&gt;"", IF(RANK(HM39, HM$5:HM$62)+COUNTIF(HM$5:HM39,HM39)-1&lt;=(HN$65-HL$63),RANK(HM39, HM$5:HM$62)+COUNTIF(HM$5:HM39,HM39)-1, ""), "")</f>
        <v/>
      </c>
      <c r="HO39" s="121" t="str">
        <f t="shared" si="115"/>
        <v/>
      </c>
      <c r="HP39" s="118">
        <v>8622</v>
      </c>
      <c r="HQ39" s="119">
        <f t="shared" si="178"/>
        <v>0.11692432872253865</v>
      </c>
      <c r="HR39" s="120" t="str">
        <f t="shared" si="116"/>
        <v/>
      </c>
      <c r="HS39" s="120">
        <f t="shared" si="117"/>
        <v>8622</v>
      </c>
      <c r="HT39" s="120" t="str">
        <f>IF(HS39&lt;&gt;"", IF(RANK(HS39, HS$5:HS$62)+COUNTIF(HS$5:HS39,HS39)-1&lt;=(HT$65-HR$63),RANK(HS39, HS$5:HS$62)+COUNTIF(HS$5:HS39,HS39)-1, ""), "")</f>
        <v/>
      </c>
      <c r="HU39" s="121" t="str">
        <f t="shared" si="118"/>
        <v/>
      </c>
      <c r="HV39" s="118">
        <v>12011</v>
      </c>
      <c r="HW39" s="119">
        <f t="shared" si="179"/>
        <v>0.18773934382668772</v>
      </c>
      <c r="HX39" s="120" t="str">
        <f t="shared" si="119"/>
        <v/>
      </c>
      <c r="HY39" s="120">
        <f t="shared" si="120"/>
        <v>12011</v>
      </c>
      <c r="HZ39" s="120" t="str">
        <f>IF(HY39&lt;&gt;"", IF(RANK(HY39, HY$5:HY$62)+COUNTIF(HY$5:HY39,HY39)-1&lt;=(HZ$65-HX$63),RANK(HY39, HY$5:HY$62)+COUNTIF(HY$5:HY39,HY39)-1, ""), "")</f>
        <v/>
      </c>
      <c r="IA39" s="121" t="str">
        <f t="shared" si="121"/>
        <v/>
      </c>
      <c r="IB39" s="118">
        <v>1813</v>
      </c>
      <c r="IC39" s="119">
        <f t="shared" si="180"/>
        <v>2.6650399094503816E-2</v>
      </c>
      <c r="ID39" s="120" t="str">
        <f t="shared" si="122"/>
        <v/>
      </c>
      <c r="IE39" s="120">
        <f t="shared" si="123"/>
        <v>1813</v>
      </c>
      <c r="IF39" s="120" t="str">
        <f>IF(IE39&lt;&gt;"", IF(RANK(IE39, IE$5:IE$62)+COUNTIF(IE$5:IE39,IE39)-1&lt;=(IF$65-ID$63),RANK(IE39, IE$5:IE$62)+COUNTIF(IE$5:IE39,IE39)-1, ""), "")</f>
        <v/>
      </c>
      <c r="IG39" s="121" t="str">
        <f t="shared" si="124"/>
        <v/>
      </c>
      <c r="IH39" s="118">
        <v>608</v>
      </c>
      <c r="II39" s="119">
        <f t="shared" si="181"/>
        <v>1.0448530675373775E-2</v>
      </c>
      <c r="IJ39" s="120" t="str">
        <f t="shared" si="125"/>
        <v/>
      </c>
      <c r="IK39" s="120">
        <f t="shared" si="126"/>
        <v>608</v>
      </c>
      <c r="IL39" s="120" t="str">
        <f>IF(IK39&lt;&gt;"", IF(RANK(IK39, IK$5:IK$62)+COUNTIF(IK$5:IK39,IK39)-1&lt;=(IL$65-IJ$63),RANK(IK39, IK$5:IK$62)+COUNTIF(IK$5:IK39,IK39)-1, ""), "")</f>
        <v/>
      </c>
      <c r="IM39" s="121" t="str">
        <f t="shared" si="127"/>
        <v/>
      </c>
      <c r="IN39" s="123" t="str">
        <f t="shared" si="128"/>
        <v/>
      </c>
      <c r="IO39" s="124">
        <f t="shared" si="129"/>
        <v>47188</v>
      </c>
      <c r="IP39" s="125">
        <v>37423</v>
      </c>
      <c r="IQ39" s="126">
        <f t="shared" si="130"/>
        <v>84611</v>
      </c>
      <c r="IR39" s="126"/>
      <c r="IS39" s="127">
        <f t="shared" si="182"/>
        <v>84611</v>
      </c>
      <c r="IT39" s="118" t="str">
        <f t="shared" si="183"/>
        <v/>
      </c>
      <c r="IU39" s="118" t="str">
        <f t="shared" si="132"/>
        <v/>
      </c>
      <c r="IV39" s="118"/>
      <c r="IW39" s="128">
        <f t="shared" si="133"/>
        <v>1.0900108213954447</v>
      </c>
      <c r="IX39" s="118">
        <f t="shared" si="134"/>
        <v>1</v>
      </c>
      <c r="IY39" s="127">
        <f t="shared" si="135"/>
        <v>6987</v>
      </c>
      <c r="IZ39" s="127" t="str">
        <f>IF(IY39&lt;&gt;"", IF(RANK(IY39, $IY$5:$IY$62)+COUNTIF(IY$5:IY39,IY39)-1&lt;=(400-$IU$63-$IX$63), RANK(IY39, $IY$5:$IY$62)+COUNTIF(IY$5:IY39,IY39)-1, ""), "")</f>
        <v/>
      </c>
      <c r="JA39" s="127">
        <f t="shared" si="136"/>
        <v>1</v>
      </c>
      <c r="JB39" s="129">
        <f t="shared" si="137"/>
        <v>1</v>
      </c>
      <c r="JD39" s="131">
        <f t="shared" si="184"/>
        <v>2.6507640664276571E-3</v>
      </c>
      <c r="JE39" s="132">
        <f t="shared" si="185"/>
        <v>2.5000000000000001E-3</v>
      </c>
      <c r="JF39" s="133">
        <f t="shared" si="138"/>
        <v>-1.5076406642765706E-4</v>
      </c>
      <c r="JH39" s="134">
        <f t="shared" si="186"/>
        <v>84611</v>
      </c>
      <c r="JI39" s="132">
        <f t="shared" si="139"/>
        <v>2.7182632620187195E-3</v>
      </c>
      <c r="JJ39" s="132">
        <f t="shared" si="187"/>
        <v>2.5000000000000001E-3</v>
      </c>
      <c r="JK39" s="135">
        <f t="shared" si="140"/>
        <v>-2.1826326201871945E-4</v>
      </c>
    </row>
    <row r="40" spans="1:271" ht="15" customHeight="1" x14ac:dyDescent="0.2">
      <c r="A40" s="100" t="s">
        <v>232</v>
      </c>
      <c r="B40" s="77"/>
      <c r="C40" s="114">
        <f t="shared" si="141"/>
        <v>0</v>
      </c>
      <c r="D40" s="115" t="str">
        <f t="shared" si="5"/>
        <v/>
      </c>
      <c r="E40" s="115" t="str">
        <f t="shared" si="6"/>
        <v/>
      </c>
      <c r="F40" s="115" t="str">
        <f>IF(E40&lt;&gt;"", IF(RANK(E40, E$5:E$62)+COUNTIF(E$5:E40,E40)-1&lt;=(F$65-D$63),RANK(E40, E$5:E$62)+COUNTIF(E$5:E40,E40)-1, ""), "")</f>
        <v/>
      </c>
      <c r="G40" s="117" t="str">
        <f t="shared" si="7"/>
        <v/>
      </c>
      <c r="H40" s="77"/>
      <c r="I40" s="114">
        <f t="shared" si="142"/>
        <v>0</v>
      </c>
      <c r="J40" s="115" t="str">
        <f t="shared" si="8"/>
        <v/>
      </c>
      <c r="K40" s="115" t="str">
        <f t="shared" si="9"/>
        <v/>
      </c>
      <c r="L40" s="115" t="str">
        <f>IF(K40&lt;&gt;"", IF(RANK(K40, K$5:K$62)+COUNTIF(K$5:K40,K40)-1&lt;=(L$65-J$63),RANK(K40, K$5:K$62)+COUNTIF(K$5:K40,K40)-1, ""), "")</f>
        <v/>
      </c>
      <c r="M40" s="117" t="str">
        <f t="shared" si="10"/>
        <v/>
      </c>
      <c r="N40" s="77"/>
      <c r="O40" s="114">
        <f t="shared" si="143"/>
        <v>0</v>
      </c>
      <c r="P40" s="115" t="str">
        <f t="shared" si="11"/>
        <v/>
      </c>
      <c r="Q40" s="115" t="str">
        <f t="shared" si="12"/>
        <v/>
      </c>
      <c r="R40" s="115" t="str">
        <f>IF(Q40&lt;&gt;"", IF(RANK(Q40, Q$5:Q$62)+COUNTIF(Q$5:Q40,Q40)-1&lt;=(R$65-P$63),RANK(Q40, Q$5:Q$62)+COUNTIF(Q$5:Q40,Q40)-1, ""), "")</f>
        <v/>
      </c>
      <c r="S40" s="117" t="str">
        <f t="shared" si="13"/>
        <v/>
      </c>
      <c r="T40" s="77"/>
      <c r="U40" s="114">
        <f t="shared" si="144"/>
        <v>0</v>
      </c>
      <c r="V40" s="115" t="str">
        <f t="shared" si="14"/>
        <v/>
      </c>
      <c r="W40" s="115" t="str">
        <f t="shared" si="15"/>
        <v/>
      </c>
      <c r="X40" s="115" t="str">
        <f>IF(W40&lt;&gt;"", IF(RANK(W40, W$5:W$62)+COUNTIF(W$5:W40,W40)-1&lt;=(X$65-V$63),RANK(W40, W$5:W$62)+COUNTIF(W$5:W40,W40)-1, ""), "")</f>
        <v/>
      </c>
      <c r="Y40" s="117" t="str">
        <f t="shared" si="16"/>
        <v/>
      </c>
      <c r="Z40" s="77"/>
      <c r="AA40" s="114">
        <f t="shared" si="145"/>
        <v>0</v>
      </c>
      <c r="AB40" s="115" t="str">
        <f t="shared" si="17"/>
        <v/>
      </c>
      <c r="AC40" s="115" t="str">
        <f t="shared" si="18"/>
        <v/>
      </c>
      <c r="AD40" s="115" t="str">
        <f>IF(AC40&lt;&gt;"", IF(RANK(AC40, AC$5:AC$62)+COUNTIF(AC$5:AC40,AC40)-1&lt;=(AD$65-AB$63),RANK(AC40, AC$5:AC$62)+COUNTIF(AC$5:AC40,AC40)-1, ""), "")</f>
        <v/>
      </c>
      <c r="AE40" s="117" t="str">
        <f t="shared" si="19"/>
        <v/>
      </c>
      <c r="AF40" s="77">
        <v>83</v>
      </c>
      <c r="AG40" s="114">
        <f t="shared" si="146"/>
        <v>1.1215913083430177E-3</v>
      </c>
      <c r="AH40" s="115" t="str">
        <f t="shared" si="20"/>
        <v/>
      </c>
      <c r="AI40" s="115">
        <f t="shared" si="21"/>
        <v>83</v>
      </c>
      <c r="AJ40" s="115" t="str">
        <f>IF(AI40&lt;&gt;"", IF(RANK(AI40, AI$5:AI$62)+COUNTIF(AI$5:AI40,AI40)-1&lt;=(AJ$65-AH$63),RANK(AI40, AI$5:AI$62)+COUNTIF(AI$5:AI40,AI40)-1, ""), "")</f>
        <v/>
      </c>
      <c r="AK40" s="117" t="str">
        <f t="shared" si="22"/>
        <v/>
      </c>
      <c r="AL40" s="77">
        <v>118</v>
      </c>
      <c r="AM40" s="114">
        <f t="shared" si="147"/>
        <v>1.8569225442986183E-3</v>
      </c>
      <c r="AN40" s="115" t="str">
        <f t="shared" si="23"/>
        <v/>
      </c>
      <c r="AO40" s="115">
        <f t="shared" si="24"/>
        <v>118</v>
      </c>
      <c r="AP40" s="115" t="str">
        <f>IF(AO40&lt;&gt;"", IF(RANK(AO40, AO$5:AO$62)+COUNTIF(AO$5:AO40,AO40)-1&lt;=(AP$65-AN$63),RANK(AO40, AO$5:AO$62)+COUNTIF(AO$5:AO40,AO40)-1, ""), "")</f>
        <v/>
      </c>
      <c r="AQ40" s="117" t="str">
        <f t="shared" si="25"/>
        <v/>
      </c>
      <c r="AR40" s="77">
        <v>121</v>
      </c>
      <c r="AS40" s="114">
        <f t="shared" si="148"/>
        <v>1.5588564950206774E-3</v>
      </c>
      <c r="AT40" s="115" t="str">
        <f t="shared" si="26"/>
        <v/>
      </c>
      <c r="AU40" s="115">
        <f t="shared" si="27"/>
        <v>121</v>
      </c>
      <c r="AV40" s="115" t="str">
        <f>IF(AU40&lt;&gt;"", IF(RANK(AU40, AU$5:AU$62)+COUNTIF(AU$5:AU40,AU40)-1&lt;=(AV$65-AT$63),RANK(AU40, AU$5:AU$62)+COUNTIF(AU$5:AU40,AU40)-1, ""), "")</f>
        <v/>
      </c>
      <c r="AW40" s="117" t="str">
        <f t="shared" si="28"/>
        <v/>
      </c>
      <c r="AX40" s="77">
        <v>212</v>
      </c>
      <c r="AY40" s="114">
        <f t="shared" si="149"/>
        <v>2.9124079569183428E-3</v>
      </c>
      <c r="AZ40" s="115" t="str">
        <f t="shared" si="29"/>
        <v/>
      </c>
      <c r="BA40" s="115">
        <f t="shared" si="30"/>
        <v>212</v>
      </c>
      <c r="BB40" s="115" t="str">
        <f>IF(BA40&lt;&gt;"", IF(RANK(BA40, BA$5:BA$62)+COUNTIF(BA$5:BA40,BA40)-1&lt;=(BB$65-AZ$63),RANK(BA40, BA$5:BA$62)+COUNTIF(BA$5:BA40,BA40)-1, ""), "")</f>
        <v/>
      </c>
      <c r="BC40" s="117" t="str">
        <f t="shared" si="31"/>
        <v/>
      </c>
      <c r="BD40" s="77">
        <v>426</v>
      </c>
      <c r="BE40" s="114">
        <f t="shared" si="150"/>
        <v>6.0544043659930078E-3</v>
      </c>
      <c r="BF40" s="115" t="str">
        <f t="shared" si="32"/>
        <v/>
      </c>
      <c r="BG40" s="115">
        <f t="shared" si="33"/>
        <v>426</v>
      </c>
      <c r="BH40" s="115" t="str">
        <f>IF(BG40&lt;&gt;"", IF(RANK(BG40, BG$5:BG$62)+COUNTIF(BG$5:BG40,BG40)-1&lt;=(BH$65-BF$63),RANK(BG40, BG$5:BG$62)+COUNTIF(BG$5:BG40,BG40)-1, ""), "")</f>
        <v/>
      </c>
      <c r="BI40" s="117" t="str">
        <f t="shared" si="34"/>
        <v/>
      </c>
      <c r="BJ40" s="77">
        <v>255</v>
      </c>
      <c r="BK40" s="114">
        <f t="shared" si="151"/>
        <v>3.5754346606842401E-3</v>
      </c>
      <c r="BL40" s="115" t="str">
        <f t="shared" si="35"/>
        <v/>
      </c>
      <c r="BM40" s="115">
        <f t="shared" si="36"/>
        <v>255</v>
      </c>
      <c r="BN40" s="115" t="str">
        <f>IF(BM40&lt;&gt;"", IF(RANK(BM40, BM$5:BM$62)+COUNTIF(BM$5:BM40,BM40)-1&lt;=(BN$65-BL$63),RANK(BM40, BM$5:BM$62)+COUNTIF(BM$5:BM40,BM40)-1, ""), "")</f>
        <v/>
      </c>
      <c r="BO40" s="117" t="str">
        <f t="shared" si="37"/>
        <v/>
      </c>
      <c r="BP40" s="77">
        <v>177</v>
      </c>
      <c r="BQ40" s="114">
        <f t="shared" si="152"/>
        <v>2.4654901032162804E-3</v>
      </c>
      <c r="BR40" s="115" t="str">
        <f t="shared" si="38"/>
        <v/>
      </c>
      <c r="BS40" s="115">
        <f t="shared" si="39"/>
        <v>177</v>
      </c>
      <c r="BT40" s="115" t="str">
        <f>IF(BS40&lt;&gt;"", IF(RANK(BS40, BS$5:BS$62)+COUNTIF(BS$5:BS40,BS40)-1&lt;=(BT$65-BR$63),RANK(BS40, BS$5:BS$62)+COUNTIF(BS$5:BS40,BS40)-1, ""), "")</f>
        <v/>
      </c>
      <c r="BU40" s="117" t="str">
        <f t="shared" si="40"/>
        <v/>
      </c>
      <c r="BV40" s="77">
        <v>66</v>
      </c>
      <c r="BW40" s="114">
        <f t="shared" si="153"/>
        <v>9.5534486502135056E-4</v>
      </c>
      <c r="BX40" s="115" t="str">
        <f t="shared" si="41"/>
        <v/>
      </c>
      <c r="BY40" s="115">
        <f t="shared" si="42"/>
        <v>66</v>
      </c>
      <c r="BZ40" s="115" t="str">
        <f>IF(BY40&lt;&gt;"", IF(RANK(BY40, BY$5:BY$62)+COUNTIF(BY$5:BY40,BY40)-1&lt;=(BZ$65-BX$63),RANK(BY40, BY$5:BY$62)+COUNTIF(BY$5:BY40,BY40)-1, ""), "")</f>
        <v/>
      </c>
      <c r="CA40" s="117" t="str">
        <f t="shared" si="43"/>
        <v/>
      </c>
      <c r="CB40" s="77">
        <v>45</v>
      </c>
      <c r="CC40" s="114">
        <f t="shared" si="154"/>
        <v>6.2166717321028933E-4</v>
      </c>
      <c r="CD40" s="115" t="str">
        <f t="shared" si="44"/>
        <v/>
      </c>
      <c r="CE40" s="115">
        <f t="shared" si="45"/>
        <v>45</v>
      </c>
      <c r="CF40" s="115" t="str">
        <f>IF(CE40&lt;&gt;"", IF(RANK(CE40, CE$5:CE$62)+COUNTIF(CE$5:CE40,CE40)-1&lt;=(CF$65-CD$63),RANK(CE40, CE$5:CE$62)+COUNTIF(CE$5:CE40,CE40)-1, ""), "")</f>
        <v/>
      </c>
      <c r="CG40" s="117" t="str">
        <f t="shared" si="46"/>
        <v/>
      </c>
      <c r="CH40" s="77">
        <v>108</v>
      </c>
      <c r="CI40" s="114">
        <f t="shared" si="155"/>
        <v>1.6167664670658684E-3</v>
      </c>
      <c r="CJ40" s="115" t="str">
        <f t="shared" si="47"/>
        <v/>
      </c>
      <c r="CK40" s="115">
        <f t="shared" si="48"/>
        <v>108</v>
      </c>
      <c r="CL40" s="115" t="str">
        <f>IF(CK40&lt;&gt;"", IF(RANK(CK40, CK$5:CK$62)+COUNTIF(CK$5:CK40,CK40)-1&lt;=(CL$65-CJ$63),RANK(CK40, CK$5:CK$62)+COUNTIF(CK$5:CK40,CK40)-1, ""), "")</f>
        <v/>
      </c>
      <c r="CM40" s="117" t="str">
        <f t="shared" si="49"/>
        <v/>
      </c>
      <c r="CN40" s="77">
        <v>439</v>
      </c>
      <c r="CO40" s="114">
        <f t="shared" si="156"/>
        <v>6.0777228613753094E-3</v>
      </c>
      <c r="CP40" s="115" t="str">
        <f t="shared" si="50"/>
        <v/>
      </c>
      <c r="CQ40" s="115">
        <f t="shared" si="51"/>
        <v>439</v>
      </c>
      <c r="CR40" s="115" t="str">
        <f>IF(CQ40&lt;&gt;"", IF(RANK(CQ40, CQ$5:CQ$62)+COUNTIF(CQ$5:CQ40,CQ40)-1&lt;=(CR$65-CP$63),RANK(CQ40, CQ$5:CQ$62)+COUNTIF(CQ$5:CQ40,CQ40)-1, ""), "")</f>
        <v/>
      </c>
      <c r="CS40" s="117" t="str">
        <f t="shared" si="52"/>
        <v/>
      </c>
      <c r="CT40" s="77">
        <v>237</v>
      </c>
      <c r="CU40" s="114">
        <f t="shared" si="157"/>
        <v>3.2719441146422949E-3</v>
      </c>
      <c r="CV40" s="115" t="str">
        <f t="shared" si="53"/>
        <v/>
      </c>
      <c r="CW40" s="115">
        <f t="shared" si="54"/>
        <v>237</v>
      </c>
      <c r="CX40" s="115" t="str">
        <f>IF(CW40&lt;&gt;"", IF(RANK(CW40, CW$5:CW$62)+COUNTIF(CW$5:CW40,CW40)-1&lt;=(CX$65-CV$63),RANK(CW40, CW$5:CW$62)+COUNTIF(CW$5:CW40,CW40)-1, ""), "")</f>
        <v/>
      </c>
      <c r="CY40" s="117" t="str">
        <f t="shared" si="55"/>
        <v/>
      </c>
      <c r="CZ40" s="77">
        <v>360</v>
      </c>
      <c r="DA40" s="114">
        <f t="shared" si="158"/>
        <v>4.9180999740433612E-3</v>
      </c>
      <c r="DB40" s="115" t="str">
        <f t="shared" si="56"/>
        <v/>
      </c>
      <c r="DC40" s="115">
        <f t="shared" si="57"/>
        <v>360</v>
      </c>
      <c r="DD40" s="115" t="str">
        <f>IF(DC40&lt;&gt;"", IF(RANK(DC40, DC$5:DC$62)+COUNTIF(DC$5:DC40,DC40)-1&lt;=(DD$65-DB$63),RANK(DC40, DC$5:DC$62)+COUNTIF(DC$5:DC40,DC40)-1, ""), "")</f>
        <v/>
      </c>
      <c r="DE40" s="117" t="str">
        <f t="shared" si="58"/>
        <v/>
      </c>
      <c r="DF40" s="77">
        <v>478</v>
      </c>
      <c r="DG40" s="114">
        <f t="shared" si="159"/>
        <v>7.4597749582533514E-3</v>
      </c>
      <c r="DH40" s="115" t="str">
        <f t="shared" si="59"/>
        <v/>
      </c>
      <c r="DI40" s="115">
        <f t="shared" si="60"/>
        <v>478</v>
      </c>
      <c r="DJ40" s="115" t="str">
        <f>IF(DI40&lt;&gt;"", IF(RANK(DI40, DI$5:DI$62)+COUNTIF(DI$5:DI40,DI40)-1&lt;=(DJ$65-DH$63),RANK(DI40, DI$5:DI$62)+COUNTIF(DI$5:DI40,DI40)-1, ""), "")</f>
        <v/>
      </c>
      <c r="DK40" s="117" t="str">
        <f t="shared" si="61"/>
        <v/>
      </c>
      <c r="DL40" s="77">
        <v>352</v>
      </c>
      <c r="DM40" s="114">
        <f t="shared" si="160"/>
        <v>4.8195410482501783E-3</v>
      </c>
      <c r="DN40" s="115" t="str">
        <f t="shared" si="62"/>
        <v/>
      </c>
      <c r="DO40" s="115">
        <f t="shared" si="63"/>
        <v>352</v>
      </c>
      <c r="DP40" s="115" t="str">
        <f>IF(DO40&lt;&gt;"", IF(RANK(DO40, DO$5:DO$62)+COUNTIF(DO$5:DO40,DO40)-1&lt;=(DP$65-DN$63),RANK(DO40, DO$5:DO$62)+COUNTIF(DO$5:DO40,DO40)-1, ""), "")</f>
        <v/>
      </c>
      <c r="DQ40" s="117" t="str">
        <f t="shared" si="64"/>
        <v/>
      </c>
      <c r="DR40" s="77">
        <v>2473</v>
      </c>
      <c r="DS40" s="114">
        <f t="shared" si="161"/>
        <v>3.7715418636571602E-2</v>
      </c>
      <c r="DT40" s="115" t="str">
        <f t="shared" si="65"/>
        <v/>
      </c>
      <c r="DU40" s="115">
        <f t="shared" si="66"/>
        <v>2473</v>
      </c>
      <c r="DV40" s="115" t="str">
        <f>IF(DU40&lt;&gt;"", IF(RANK(DU40, DU$5:DU$62)+COUNTIF(DU$5:DU40,DU40)-1&lt;=(DV$65-DT$63),RANK(DU40, DU$5:DU$62)+COUNTIF(DU$5:DU40,DU40)-1, ""), "")</f>
        <v/>
      </c>
      <c r="DW40" s="117" t="str">
        <f t="shared" si="67"/>
        <v/>
      </c>
      <c r="DX40" s="77">
        <v>629</v>
      </c>
      <c r="DY40" s="114">
        <f t="shared" si="162"/>
        <v>8.9303461396484651E-3</v>
      </c>
      <c r="DZ40" s="115" t="str">
        <f t="shared" si="68"/>
        <v/>
      </c>
      <c r="EA40" s="115">
        <f t="shared" si="69"/>
        <v>629</v>
      </c>
      <c r="EB40" s="115" t="str">
        <f>IF(EA40&lt;&gt;"", IF(RANK(EA40, EA$5:EA$62)+COUNTIF(EA$5:EA40,EA40)-1&lt;=(EB$65-DZ$63),RANK(EA40, EA$5:EA$62)+COUNTIF(EA$5:EA40,EA40)-1, ""), "")</f>
        <v/>
      </c>
      <c r="EC40" s="117" t="str">
        <f t="shared" si="70"/>
        <v/>
      </c>
      <c r="ED40" s="77">
        <v>3437</v>
      </c>
      <c r="EE40" s="114">
        <f t="shared" si="163"/>
        <v>5.7021982579842388E-2</v>
      </c>
      <c r="EF40" s="115" t="str">
        <f t="shared" si="71"/>
        <v/>
      </c>
      <c r="EG40" s="116">
        <f t="shared" si="72"/>
        <v>3437</v>
      </c>
      <c r="EH40" s="115" t="str">
        <f>IF(EG40&lt;&gt;"", IF(RANK(EG40, EG$5:EG$62)+COUNTIF(EG$5:EG40,EG40)-1&lt;=(EH$65-EF$63),RANK(EG40, EG$5:EG$62)+COUNTIF(EG$5:EG40,EG40)-1, ""), "")</f>
        <v/>
      </c>
      <c r="EI40" s="117" t="str">
        <f t="shared" si="73"/>
        <v/>
      </c>
      <c r="EJ40" s="77">
        <v>11227</v>
      </c>
      <c r="EK40" s="114">
        <f t="shared" si="164"/>
        <v>0.17207448846654916</v>
      </c>
      <c r="EL40" s="115" t="str">
        <f t="shared" si="74"/>
        <v/>
      </c>
      <c r="EM40" s="115">
        <f t="shared" si="75"/>
        <v>11227</v>
      </c>
      <c r="EN40" s="115" t="str">
        <f>IF(EM40&lt;&gt;"", IF(RANK(EM40, EM$5:EM$62)+COUNTIF(EM$5:EM40,EM40)-1&lt;=(EN$65-EL$63),RANK(EM40, EM$5:EM$62)+COUNTIF(EM$5:EM40,EM40)-1, ""), "")</f>
        <v/>
      </c>
      <c r="EO40" s="117" t="str">
        <f t="shared" si="76"/>
        <v/>
      </c>
      <c r="EP40" s="77">
        <v>1084</v>
      </c>
      <c r="EQ40" s="114">
        <f t="shared" si="165"/>
        <v>1.5651847466682068E-2</v>
      </c>
      <c r="ER40" s="115" t="str">
        <f t="shared" si="77"/>
        <v/>
      </c>
      <c r="ES40" s="115">
        <f t="shared" si="78"/>
        <v>1084</v>
      </c>
      <c r="ET40" s="115" t="str">
        <f>IF(ES40&lt;&gt;"", IF(RANK(ES40, ES$5:ES$62)+COUNTIF(ES$5:ES40,ES40)-1&lt;=(ET$65-ER$63),RANK(ES40, ES$5:ES$62)+COUNTIF(ES$5:ES40,ES40)-1, ""), "")</f>
        <v/>
      </c>
      <c r="EU40" s="117" t="str">
        <f t="shared" si="79"/>
        <v/>
      </c>
      <c r="EV40" s="77">
        <v>111</v>
      </c>
      <c r="EW40" s="114">
        <f t="shared" si="166"/>
        <v>1.7847093817831014E-3</v>
      </c>
      <c r="EX40" s="115" t="str">
        <f t="shared" si="80"/>
        <v/>
      </c>
      <c r="EY40" s="115">
        <f t="shared" si="81"/>
        <v>111</v>
      </c>
      <c r="EZ40" s="115" t="str">
        <f>IF(EY40&lt;&gt;"", IF(RANK(EY40, EY$5:EY$62)+COUNTIF(EY$5:EY40,EY40)-1&lt;=(EZ$65-EX$63),RANK(EY40, EY$5:EY$62)+COUNTIF(EY$5:EY40,EY40)-1, ""), "")</f>
        <v/>
      </c>
      <c r="FA40" s="117" t="str">
        <f t="shared" si="82"/>
        <v/>
      </c>
      <c r="FB40" s="77">
        <v>240</v>
      </c>
      <c r="FC40" s="114">
        <f t="shared" si="167"/>
        <v>3.9879696249646894E-3</v>
      </c>
      <c r="FD40" s="115" t="str">
        <f t="shared" si="83"/>
        <v/>
      </c>
      <c r="FE40" s="115">
        <f t="shared" si="84"/>
        <v>240</v>
      </c>
      <c r="FF40" s="115" t="str">
        <f>IF(FE40&lt;&gt;"", IF(RANK(FE40, FE$5:FE$62)+COUNTIF(FE$5:FE40,FE40)-1&lt;=(FF$65-FD$63),RANK(FE40, FE$5:FE$62)+COUNTIF(FE$5:FE40,FE40)-1, ""), "")</f>
        <v/>
      </c>
      <c r="FG40" s="117" t="str">
        <f t="shared" si="85"/>
        <v/>
      </c>
      <c r="FH40" s="77">
        <v>68</v>
      </c>
      <c r="FI40" s="114">
        <f t="shared" si="168"/>
        <v>1.0151829568696535E-3</v>
      </c>
      <c r="FJ40" s="115" t="str">
        <f t="shared" si="86"/>
        <v/>
      </c>
      <c r="FK40" s="115">
        <f t="shared" si="87"/>
        <v>68</v>
      </c>
      <c r="FL40" s="115" t="str">
        <f>IF(FK40&lt;&gt;"", IF(RANK(FK40, FK$5:FK$62)+COUNTIF(FK$5:FK40,FK40)-1&lt;=(FL$65-FJ$63),RANK(FK40, FK$5:FK$62)+COUNTIF(FK$5:FK40,FK40)-1, ""), "")</f>
        <v/>
      </c>
      <c r="FM40" s="117" t="str">
        <f t="shared" si="88"/>
        <v/>
      </c>
      <c r="FN40" s="77"/>
      <c r="FO40" s="114">
        <f t="shared" si="169"/>
        <v>0</v>
      </c>
      <c r="FP40" s="115" t="str">
        <f t="shared" si="89"/>
        <v/>
      </c>
      <c r="FQ40" s="115" t="str">
        <f t="shared" si="90"/>
        <v/>
      </c>
      <c r="FR40" s="115" t="str">
        <f>IF(FQ40&lt;&gt;"", IF(RANK(FQ40, FQ$5:FQ$62)+COUNTIF(FQ$5:FQ40,FQ40)-1&lt;=(FR$65-FP$63),RANK(FQ40, FQ$5:FQ$62)+COUNTIF(FQ$5:FQ40,FQ40)-1, ""), "")</f>
        <v/>
      </c>
      <c r="FS40" s="117" t="str">
        <f t="shared" si="91"/>
        <v/>
      </c>
      <c r="FT40" s="77"/>
      <c r="FU40" s="114">
        <f t="shared" si="170"/>
        <v>0</v>
      </c>
      <c r="FV40" s="115" t="str">
        <f t="shared" si="92"/>
        <v/>
      </c>
      <c r="FW40" s="115" t="str">
        <f t="shared" si="93"/>
        <v/>
      </c>
      <c r="FX40" s="115" t="str">
        <f>IF(FW40&lt;&gt;"", IF(RANK(FW40, FW$5:FW$62)+COUNTIF(FW$5:FW40,FW40)-1&lt;=(FX$65-FV$63),RANK(FW40, FW$5:FW$62)+COUNTIF(FW$5:FW40,FW40)-1, ""), "")</f>
        <v/>
      </c>
      <c r="FY40" s="117" t="str">
        <f t="shared" si="94"/>
        <v/>
      </c>
      <c r="FZ40" s="77"/>
      <c r="GA40" s="114">
        <f t="shared" si="171"/>
        <v>0</v>
      </c>
      <c r="GB40" s="115" t="str">
        <f t="shared" si="95"/>
        <v/>
      </c>
      <c r="GC40" s="115" t="str">
        <f t="shared" si="96"/>
        <v/>
      </c>
      <c r="GD40" s="115" t="str">
        <f>IF(GC40&lt;&gt;"", IF(RANK(GC40, GC$5:GC$62)+COUNTIF(GC$5:GC40,GC40)-1&lt;=(GD$65-GB$63),RANK(GC40, GC$5:GC$62)+COUNTIF(GC$5:GC40,GC40)-1, ""), "")</f>
        <v/>
      </c>
      <c r="GE40" s="117" t="str">
        <f t="shared" si="97"/>
        <v/>
      </c>
      <c r="GF40" s="77"/>
      <c r="GG40" s="114">
        <f t="shared" si="172"/>
        <v>0</v>
      </c>
      <c r="GH40" s="115" t="str">
        <f t="shared" si="98"/>
        <v/>
      </c>
      <c r="GI40" s="115" t="str">
        <f t="shared" si="99"/>
        <v/>
      </c>
      <c r="GJ40" s="115" t="str">
        <f>IF(GI40&lt;&gt;"", IF(RANK(GI40, GI$5:GI$62)+COUNTIF(GI$5:GI40,GI40)-1&lt;=(GJ$65-GH$63),RANK(GI40, GI$5:GI$62)+COUNTIF(GI$5:GI40,GI40)-1, ""), "")</f>
        <v/>
      </c>
      <c r="GK40" s="117" t="str">
        <f t="shared" si="100"/>
        <v/>
      </c>
      <c r="GL40" s="77"/>
      <c r="GM40" s="114">
        <f t="shared" si="173"/>
        <v>0</v>
      </c>
      <c r="GN40" s="115" t="str">
        <f t="shared" si="101"/>
        <v/>
      </c>
      <c r="GO40" s="115" t="str">
        <f t="shared" si="102"/>
        <v/>
      </c>
      <c r="GP40" s="115" t="str">
        <f>IF(GO40&lt;&gt;"", IF(RANK(GO40, GO$5:GO$62)+COUNTIF(GO$5:GO40,GO40)-1&lt;=(GP$65-GN$63),RANK(GO40, GO$5:GO$62)+COUNTIF(GO$5:GO40,GO40)-1, ""), "")</f>
        <v/>
      </c>
      <c r="GQ40" s="117" t="str">
        <f t="shared" si="103"/>
        <v/>
      </c>
      <c r="GR40" s="77"/>
      <c r="GS40" s="114">
        <f t="shared" si="174"/>
        <v>0</v>
      </c>
      <c r="GT40" s="115" t="str">
        <f t="shared" si="104"/>
        <v/>
      </c>
      <c r="GU40" s="115" t="str">
        <f t="shared" si="105"/>
        <v/>
      </c>
      <c r="GV40" s="115" t="str">
        <f>IF(GU40&lt;&gt;"", IF(RANK(GU40, GU$5:GU$62)+COUNTIF(GU$5:GU40,GU40)-1&lt;=(GV$65-GT$63),RANK(GU40, GU$5:GU$62)+COUNTIF(GU$5:GU40,GU40)-1, ""), "")</f>
        <v/>
      </c>
      <c r="GW40" s="117" t="str">
        <f t="shared" si="106"/>
        <v/>
      </c>
      <c r="GX40" s="77"/>
      <c r="GY40" s="114">
        <f t="shared" si="175"/>
        <v>0</v>
      </c>
      <c r="GZ40" s="115" t="str">
        <f t="shared" si="107"/>
        <v/>
      </c>
      <c r="HA40" s="115" t="str">
        <f t="shared" si="108"/>
        <v/>
      </c>
      <c r="HB40" s="115" t="str">
        <f>IF(HA40&lt;&gt;"", IF(RANK(HA40, HA$5:HA$62)+COUNTIF(HA$5:HA40,HA40)-1&lt;=(HB$65-GZ$63),RANK(HA40, HA$5:HA$62)+COUNTIF(HA$5:HA40,HA40)-1, ""), "")</f>
        <v/>
      </c>
      <c r="HC40" s="117" t="str">
        <f t="shared" si="109"/>
        <v/>
      </c>
      <c r="HD40" s="77"/>
      <c r="HE40" s="114">
        <f t="shared" si="176"/>
        <v>0</v>
      </c>
      <c r="HF40" s="115" t="str">
        <f t="shared" si="110"/>
        <v/>
      </c>
      <c r="HG40" s="115" t="str">
        <f t="shared" si="111"/>
        <v/>
      </c>
      <c r="HH40" s="115" t="str">
        <f>IF(HG40&lt;&gt;"", IF(RANK(HG40, HG$5:HG$62)+COUNTIF(HG$5:HG40,HG40)-1&lt;=(HH$65-HF$63),RANK(HG40, HG$5:HG$62)+COUNTIF(HG$5:HG40,HG40)-1, ""), "")</f>
        <v/>
      </c>
      <c r="HI40" s="117" t="str">
        <f t="shared" si="112"/>
        <v/>
      </c>
      <c r="HJ40" s="77"/>
      <c r="HK40" s="114">
        <f t="shared" si="177"/>
        <v>0</v>
      </c>
      <c r="HL40" s="115" t="str">
        <f t="shared" si="113"/>
        <v/>
      </c>
      <c r="HM40" s="115" t="str">
        <f t="shared" si="114"/>
        <v/>
      </c>
      <c r="HN40" s="115" t="str">
        <f>IF(HM40&lt;&gt;"", IF(RANK(HM40, HM$5:HM$62)+COUNTIF(HM$5:HM40,HM40)-1&lt;=(HN$65-HL$63),RANK(HM40, HM$5:HM$62)+COUNTIF(HM$5:HM40,HM40)-1, ""), "")</f>
        <v/>
      </c>
      <c r="HO40" s="117" t="str">
        <f t="shared" si="115"/>
        <v/>
      </c>
      <c r="HP40" s="77"/>
      <c r="HQ40" s="114">
        <f t="shared" si="178"/>
        <v>0</v>
      </c>
      <c r="HR40" s="115" t="str">
        <f t="shared" si="116"/>
        <v/>
      </c>
      <c r="HS40" s="115" t="str">
        <f t="shared" si="117"/>
        <v/>
      </c>
      <c r="HT40" s="115" t="str">
        <f>IF(HS40&lt;&gt;"", IF(RANK(HS40, HS$5:HS$62)+COUNTIF(HS$5:HS40,HS40)-1&lt;=(HT$65-HR$63),RANK(HS40, HS$5:HS$62)+COUNTIF(HS$5:HS40,HS40)-1, ""), "")</f>
        <v/>
      </c>
      <c r="HU40" s="117" t="str">
        <f t="shared" si="118"/>
        <v/>
      </c>
      <c r="HV40" s="77"/>
      <c r="HW40" s="114">
        <f t="shared" si="179"/>
        <v>0</v>
      </c>
      <c r="HX40" s="115" t="str">
        <f t="shared" si="119"/>
        <v/>
      </c>
      <c r="HY40" s="115" t="str">
        <f t="shared" si="120"/>
        <v/>
      </c>
      <c r="HZ40" s="115" t="str">
        <f>IF(HY40&lt;&gt;"", IF(RANK(HY40, HY$5:HY$62)+COUNTIF(HY$5:HY40,HY40)-1&lt;=(HZ$65-HX$63),RANK(HY40, HY$5:HY$62)+COUNTIF(HY$5:HY40,HY40)-1, ""), "")</f>
        <v/>
      </c>
      <c r="IA40" s="117" t="str">
        <f t="shared" si="121"/>
        <v/>
      </c>
      <c r="IB40" s="77"/>
      <c r="IC40" s="114">
        <f t="shared" si="180"/>
        <v>0</v>
      </c>
      <c r="ID40" s="115" t="str">
        <f t="shared" si="122"/>
        <v/>
      </c>
      <c r="IE40" s="115" t="str">
        <f t="shared" si="123"/>
        <v/>
      </c>
      <c r="IF40" s="115" t="str">
        <f>IF(IE40&lt;&gt;"", IF(RANK(IE40, IE$5:IE$62)+COUNTIF(IE$5:IE40,IE40)-1&lt;=(IF$65-ID$63),RANK(IE40, IE$5:IE$62)+COUNTIF(IE$5:IE40,IE40)-1, ""), "")</f>
        <v/>
      </c>
      <c r="IG40" s="117" t="str">
        <f t="shared" si="124"/>
        <v/>
      </c>
      <c r="IH40" s="77"/>
      <c r="II40" s="114">
        <f t="shared" si="181"/>
        <v>0</v>
      </c>
      <c r="IJ40" s="115" t="str">
        <f t="shared" si="125"/>
        <v/>
      </c>
      <c r="IK40" s="115" t="str">
        <f t="shared" si="126"/>
        <v/>
      </c>
      <c r="IL40" s="115" t="str">
        <f>IF(IK40&lt;&gt;"", IF(RANK(IK40, IK$5:IK$62)+COUNTIF(IK$5:IK40,IK40)-1&lt;=(IL$65-IJ$63),RANK(IK40, IK$5:IK$62)+COUNTIF(IK$5:IK40,IK40)-1, ""), "")</f>
        <v/>
      </c>
      <c r="IM40" s="117" t="str">
        <f t="shared" si="127"/>
        <v/>
      </c>
      <c r="IN40" s="104" t="str">
        <f t="shared" si="128"/>
        <v/>
      </c>
      <c r="IO40" s="41">
        <f t="shared" si="129"/>
        <v>22746</v>
      </c>
      <c r="IP40" s="42">
        <v>19397</v>
      </c>
      <c r="IQ40" s="43">
        <f t="shared" si="130"/>
        <v>42143</v>
      </c>
      <c r="IR40" s="43"/>
      <c r="IS40" s="98" t="str">
        <f t="shared" si="182"/>
        <v/>
      </c>
      <c r="IT40" s="77" t="str">
        <f t="shared" si="183"/>
        <v/>
      </c>
      <c r="IU40" s="77" t="str">
        <f t="shared" si="132"/>
        <v/>
      </c>
      <c r="IV40" s="77"/>
      <c r="IW40" s="99" t="str">
        <f t="shared" si="133"/>
        <v/>
      </c>
      <c r="IX40" s="77" t="str">
        <f t="shared" si="134"/>
        <v/>
      </c>
      <c r="IY40" s="98" t="str">
        <f t="shared" si="135"/>
        <v/>
      </c>
      <c r="IZ40" s="98" t="str">
        <f>IF(IY40&lt;&gt;"", IF(RANK(IY40, $IY$5:$IY$62)+COUNTIF(IY$5:IY40,IY40)-1&lt;=(400-$IU$63-$IX$63), RANK(IY40, $IY$5:$IY$62)+COUNTIF(IY$5:IY40,IY40)-1, ""), "")</f>
        <v/>
      </c>
      <c r="JA40" s="82" t="str">
        <f t="shared" si="136"/>
        <v/>
      </c>
      <c r="JB40" s="90" t="str">
        <f t="shared" si="137"/>
        <v/>
      </c>
      <c r="JD40" s="106">
        <f t="shared" si="184"/>
        <v>1.3202910975104981E-3</v>
      </c>
      <c r="JE40" s="56">
        <f t="shared" si="185"/>
        <v>0</v>
      </c>
      <c r="JF40" s="64">
        <f t="shared" si="138"/>
        <v>-1.3202910975104981E-3</v>
      </c>
      <c r="JH40" s="108" t="str">
        <f t="shared" si="186"/>
        <v/>
      </c>
      <c r="JI40" s="56" t="str">
        <f t="shared" si="139"/>
        <v/>
      </c>
      <c r="JJ40" s="56" t="str">
        <f t="shared" si="187"/>
        <v/>
      </c>
      <c r="JK40" s="107" t="str">
        <f t="shared" si="140"/>
        <v/>
      </c>
    </row>
    <row r="41" spans="1:271" ht="15" customHeight="1" x14ac:dyDescent="0.2">
      <c r="A41" s="100" t="s">
        <v>233</v>
      </c>
      <c r="B41" s="77"/>
      <c r="C41" s="114">
        <f t="shared" si="141"/>
        <v>0</v>
      </c>
      <c r="D41" s="115" t="str">
        <f t="shared" si="5"/>
        <v/>
      </c>
      <c r="E41" s="115" t="str">
        <f t="shared" si="6"/>
        <v/>
      </c>
      <c r="F41" s="115" t="str">
        <f>IF(E41&lt;&gt;"", IF(RANK(E41, E$5:E$62)+COUNTIF(E$5:E41,E41)-1&lt;=(F$65-D$63),RANK(E41, E$5:E$62)+COUNTIF(E$5:E41,E41)-1, ""), "")</f>
        <v/>
      </c>
      <c r="G41" s="117" t="str">
        <f t="shared" si="7"/>
        <v/>
      </c>
      <c r="H41" s="77"/>
      <c r="I41" s="114">
        <f t="shared" si="142"/>
        <v>0</v>
      </c>
      <c r="J41" s="115" t="str">
        <f t="shared" si="8"/>
        <v/>
      </c>
      <c r="K41" s="115" t="str">
        <f t="shared" si="9"/>
        <v/>
      </c>
      <c r="L41" s="115" t="str">
        <f>IF(K41&lt;&gt;"", IF(RANK(K41, K$5:K$62)+COUNTIF(K$5:K41,K41)-1&lt;=(L$65-J$63),RANK(K41, K$5:K$62)+COUNTIF(K$5:K41,K41)-1, ""), "")</f>
        <v/>
      </c>
      <c r="M41" s="117" t="str">
        <f t="shared" si="10"/>
        <v/>
      </c>
      <c r="N41" s="77"/>
      <c r="O41" s="114">
        <f t="shared" si="143"/>
        <v>0</v>
      </c>
      <c r="P41" s="115" t="str">
        <f t="shared" si="11"/>
        <v/>
      </c>
      <c r="Q41" s="115" t="str">
        <f t="shared" si="12"/>
        <v/>
      </c>
      <c r="R41" s="115" t="str">
        <f>IF(Q41&lt;&gt;"", IF(RANK(Q41, Q$5:Q$62)+COUNTIF(Q$5:Q41,Q41)-1&lt;=(R$65-P$63),RANK(Q41, Q$5:Q$62)+COUNTIF(Q$5:Q41,Q41)-1, ""), "")</f>
        <v/>
      </c>
      <c r="S41" s="117" t="str">
        <f t="shared" si="13"/>
        <v/>
      </c>
      <c r="T41" s="77"/>
      <c r="U41" s="114">
        <f t="shared" si="144"/>
        <v>0</v>
      </c>
      <c r="V41" s="115" t="str">
        <f t="shared" si="14"/>
        <v/>
      </c>
      <c r="W41" s="115" t="str">
        <f t="shared" si="15"/>
        <v/>
      </c>
      <c r="X41" s="115" t="str">
        <f>IF(W41&lt;&gt;"", IF(RANK(W41, W$5:W$62)+COUNTIF(W$5:W41,W41)-1&lt;=(X$65-V$63),RANK(W41, W$5:W$62)+COUNTIF(W$5:W41,W41)-1, ""), "")</f>
        <v/>
      </c>
      <c r="Y41" s="117" t="str">
        <f t="shared" si="16"/>
        <v/>
      </c>
      <c r="Z41" s="77"/>
      <c r="AA41" s="114">
        <f t="shared" si="145"/>
        <v>0</v>
      </c>
      <c r="AB41" s="115" t="str">
        <f t="shared" si="17"/>
        <v/>
      </c>
      <c r="AC41" s="115" t="str">
        <f t="shared" si="18"/>
        <v/>
      </c>
      <c r="AD41" s="115" t="str">
        <f>IF(AC41&lt;&gt;"", IF(RANK(AC41, AC$5:AC$62)+COUNTIF(AC$5:AC41,AC41)-1&lt;=(AD$65-AB$63),RANK(AC41, AC$5:AC$62)+COUNTIF(AC$5:AC41,AC41)-1, ""), "")</f>
        <v/>
      </c>
      <c r="AE41" s="117" t="str">
        <f t="shared" si="19"/>
        <v/>
      </c>
      <c r="AF41" s="77"/>
      <c r="AG41" s="114">
        <f t="shared" si="146"/>
        <v>0</v>
      </c>
      <c r="AH41" s="115" t="str">
        <f t="shared" si="20"/>
        <v/>
      </c>
      <c r="AI41" s="115" t="str">
        <f t="shared" si="21"/>
        <v/>
      </c>
      <c r="AJ41" s="115" t="str">
        <f>IF(AI41&lt;&gt;"", IF(RANK(AI41, AI$5:AI$62)+COUNTIF(AI$5:AI41,AI41)-1&lt;=(AJ$65-AH$63),RANK(AI41, AI$5:AI$62)+COUNTIF(AI$5:AI41,AI41)-1, ""), "")</f>
        <v/>
      </c>
      <c r="AK41" s="117" t="str">
        <f t="shared" si="22"/>
        <v/>
      </c>
      <c r="AL41" s="77"/>
      <c r="AM41" s="114">
        <f t="shared" si="147"/>
        <v>0</v>
      </c>
      <c r="AN41" s="115" t="str">
        <f t="shared" si="23"/>
        <v/>
      </c>
      <c r="AO41" s="115" t="str">
        <f t="shared" si="24"/>
        <v/>
      </c>
      <c r="AP41" s="115" t="str">
        <f>IF(AO41&lt;&gt;"", IF(RANK(AO41, AO$5:AO$62)+COUNTIF(AO$5:AO41,AO41)-1&lt;=(AP$65-AN$63),RANK(AO41, AO$5:AO$62)+COUNTIF(AO$5:AO41,AO41)-1, ""), "")</f>
        <v/>
      </c>
      <c r="AQ41" s="117" t="str">
        <f t="shared" si="25"/>
        <v/>
      </c>
      <c r="AR41" s="77"/>
      <c r="AS41" s="114">
        <f t="shared" si="148"/>
        <v>0</v>
      </c>
      <c r="AT41" s="115" t="str">
        <f t="shared" si="26"/>
        <v/>
      </c>
      <c r="AU41" s="115" t="str">
        <f t="shared" si="27"/>
        <v/>
      </c>
      <c r="AV41" s="115" t="str">
        <f>IF(AU41&lt;&gt;"", IF(RANK(AU41, AU$5:AU$62)+COUNTIF(AU$5:AU41,AU41)-1&lt;=(AV$65-AT$63),RANK(AU41, AU$5:AU$62)+COUNTIF(AU$5:AU41,AU41)-1, ""), "")</f>
        <v/>
      </c>
      <c r="AW41" s="117" t="str">
        <f t="shared" si="28"/>
        <v/>
      </c>
      <c r="AX41" s="77"/>
      <c r="AY41" s="114">
        <f t="shared" si="149"/>
        <v>0</v>
      </c>
      <c r="AZ41" s="115" t="str">
        <f t="shared" si="29"/>
        <v/>
      </c>
      <c r="BA41" s="115" t="str">
        <f t="shared" si="30"/>
        <v/>
      </c>
      <c r="BB41" s="115" t="str">
        <f>IF(BA41&lt;&gt;"", IF(RANK(BA41, BA$5:BA$62)+COUNTIF(BA$5:BA41,BA41)-1&lt;=(BB$65-AZ$63),RANK(BA41, BA$5:BA$62)+COUNTIF(BA$5:BA41,BA41)-1, ""), "")</f>
        <v/>
      </c>
      <c r="BC41" s="117" t="str">
        <f t="shared" si="31"/>
        <v/>
      </c>
      <c r="BD41" s="77"/>
      <c r="BE41" s="114">
        <f t="shared" si="150"/>
        <v>0</v>
      </c>
      <c r="BF41" s="115" t="str">
        <f t="shared" si="32"/>
        <v/>
      </c>
      <c r="BG41" s="115" t="str">
        <f t="shared" si="33"/>
        <v/>
      </c>
      <c r="BH41" s="115" t="str">
        <f>IF(BG41&lt;&gt;"", IF(RANK(BG41, BG$5:BG$62)+COUNTIF(BG$5:BG41,BG41)-1&lt;=(BH$65-BF$63),RANK(BG41, BG$5:BG$62)+COUNTIF(BG$5:BG41,BG41)-1, ""), "")</f>
        <v/>
      </c>
      <c r="BI41" s="117" t="str">
        <f t="shared" si="34"/>
        <v/>
      </c>
      <c r="BJ41" s="77"/>
      <c r="BK41" s="114">
        <f t="shared" si="151"/>
        <v>0</v>
      </c>
      <c r="BL41" s="115" t="str">
        <f t="shared" si="35"/>
        <v/>
      </c>
      <c r="BM41" s="115" t="str">
        <f t="shared" si="36"/>
        <v/>
      </c>
      <c r="BN41" s="115" t="str">
        <f>IF(BM41&lt;&gt;"", IF(RANK(BM41, BM$5:BM$62)+COUNTIF(BM$5:BM41,BM41)-1&lt;=(BN$65-BL$63),RANK(BM41, BM$5:BM$62)+COUNTIF(BM$5:BM41,BM41)-1, ""), "")</f>
        <v/>
      </c>
      <c r="BO41" s="117" t="str">
        <f t="shared" si="37"/>
        <v/>
      </c>
      <c r="BP41" s="77"/>
      <c r="BQ41" s="114">
        <f t="shared" si="152"/>
        <v>0</v>
      </c>
      <c r="BR41" s="115" t="str">
        <f t="shared" si="38"/>
        <v/>
      </c>
      <c r="BS41" s="115" t="str">
        <f t="shared" si="39"/>
        <v/>
      </c>
      <c r="BT41" s="115" t="str">
        <f>IF(BS41&lt;&gt;"", IF(RANK(BS41, BS$5:BS$62)+COUNTIF(BS$5:BS41,BS41)-1&lt;=(BT$65-BR$63),RANK(BS41, BS$5:BS$62)+COUNTIF(BS$5:BS41,BS41)-1, ""), "")</f>
        <v/>
      </c>
      <c r="BU41" s="117" t="str">
        <f t="shared" si="40"/>
        <v/>
      </c>
      <c r="BV41" s="77"/>
      <c r="BW41" s="114">
        <f t="shared" si="153"/>
        <v>0</v>
      </c>
      <c r="BX41" s="115" t="str">
        <f t="shared" si="41"/>
        <v/>
      </c>
      <c r="BY41" s="115" t="str">
        <f t="shared" si="42"/>
        <v/>
      </c>
      <c r="BZ41" s="115" t="str">
        <f>IF(BY41&lt;&gt;"", IF(RANK(BY41, BY$5:BY$62)+COUNTIF(BY$5:BY41,BY41)-1&lt;=(BZ$65-BX$63),RANK(BY41, BY$5:BY$62)+COUNTIF(BY$5:BY41,BY41)-1, ""), "")</f>
        <v/>
      </c>
      <c r="CA41" s="117" t="str">
        <f t="shared" si="43"/>
        <v/>
      </c>
      <c r="CB41" s="77"/>
      <c r="CC41" s="114">
        <f t="shared" si="154"/>
        <v>0</v>
      </c>
      <c r="CD41" s="115" t="str">
        <f t="shared" si="44"/>
        <v/>
      </c>
      <c r="CE41" s="115" t="str">
        <f t="shared" si="45"/>
        <v/>
      </c>
      <c r="CF41" s="115" t="str">
        <f>IF(CE41&lt;&gt;"", IF(RANK(CE41, CE$5:CE$62)+COUNTIF(CE$5:CE41,CE41)-1&lt;=(CF$65-CD$63),RANK(CE41, CE$5:CE$62)+COUNTIF(CE$5:CE41,CE41)-1, ""), "")</f>
        <v/>
      </c>
      <c r="CG41" s="117" t="str">
        <f t="shared" si="46"/>
        <v/>
      </c>
      <c r="CH41" s="77"/>
      <c r="CI41" s="114">
        <f t="shared" si="155"/>
        <v>0</v>
      </c>
      <c r="CJ41" s="115" t="str">
        <f t="shared" si="47"/>
        <v/>
      </c>
      <c r="CK41" s="115" t="str">
        <f t="shared" si="48"/>
        <v/>
      </c>
      <c r="CL41" s="115" t="str">
        <f>IF(CK41&lt;&gt;"", IF(RANK(CK41, CK$5:CK$62)+COUNTIF(CK$5:CK41,CK41)-1&lt;=(CL$65-CJ$63),RANK(CK41, CK$5:CK$62)+COUNTIF(CK$5:CK41,CK41)-1, ""), "")</f>
        <v/>
      </c>
      <c r="CM41" s="117" t="str">
        <f t="shared" si="49"/>
        <v/>
      </c>
      <c r="CN41" s="77"/>
      <c r="CO41" s="114">
        <f t="shared" si="156"/>
        <v>0</v>
      </c>
      <c r="CP41" s="115" t="str">
        <f t="shared" si="50"/>
        <v/>
      </c>
      <c r="CQ41" s="115" t="str">
        <f t="shared" si="51"/>
        <v/>
      </c>
      <c r="CR41" s="115" t="str">
        <f>IF(CQ41&lt;&gt;"", IF(RANK(CQ41, CQ$5:CQ$62)+COUNTIF(CQ$5:CQ41,CQ41)-1&lt;=(CR$65-CP$63),RANK(CQ41, CQ$5:CQ$62)+COUNTIF(CQ$5:CQ41,CQ41)-1, ""), "")</f>
        <v/>
      </c>
      <c r="CS41" s="117" t="str">
        <f t="shared" si="52"/>
        <v/>
      </c>
      <c r="CT41" s="77"/>
      <c r="CU41" s="114">
        <f t="shared" si="157"/>
        <v>0</v>
      </c>
      <c r="CV41" s="115" t="str">
        <f t="shared" si="53"/>
        <v/>
      </c>
      <c r="CW41" s="115" t="str">
        <f t="shared" si="54"/>
        <v/>
      </c>
      <c r="CX41" s="115" t="str">
        <f>IF(CW41&lt;&gt;"", IF(RANK(CW41, CW$5:CW$62)+COUNTIF(CW$5:CW41,CW41)-1&lt;=(CX$65-CV$63),RANK(CW41, CW$5:CW$62)+COUNTIF(CW$5:CW41,CW41)-1, ""), "")</f>
        <v/>
      </c>
      <c r="CY41" s="117" t="str">
        <f t="shared" si="55"/>
        <v/>
      </c>
      <c r="CZ41" s="77"/>
      <c r="DA41" s="114">
        <f t="shared" si="158"/>
        <v>0</v>
      </c>
      <c r="DB41" s="115" t="str">
        <f t="shared" si="56"/>
        <v/>
      </c>
      <c r="DC41" s="115" t="str">
        <f t="shared" si="57"/>
        <v/>
      </c>
      <c r="DD41" s="115" t="str">
        <f>IF(DC41&lt;&gt;"", IF(RANK(DC41, DC$5:DC$62)+COUNTIF(DC$5:DC41,DC41)-1&lt;=(DD$65-DB$63),RANK(DC41, DC$5:DC$62)+COUNTIF(DC$5:DC41,DC41)-1, ""), "")</f>
        <v/>
      </c>
      <c r="DE41" s="117" t="str">
        <f t="shared" si="58"/>
        <v/>
      </c>
      <c r="DF41" s="77"/>
      <c r="DG41" s="114">
        <f t="shared" si="159"/>
        <v>0</v>
      </c>
      <c r="DH41" s="115" t="str">
        <f t="shared" si="59"/>
        <v/>
      </c>
      <c r="DI41" s="115" t="str">
        <f t="shared" si="60"/>
        <v/>
      </c>
      <c r="DJ41" s="115" t="str">
        <f>IF(DI41&lt;&gt;"", IF(RANK(DI41, DI$5:DI$62)+COUNTIF(DI$5:DI41,DI41)-1&lt;=(DJ$65-DH$63),RANK(DI41, DI$5:DI$62)+COUNTIF(DI$5:DI41,DI41)-1, ""), "")</f>
        <v/>
      </c>
      <c r="DK41" s="117" t="str">
        <f t="shared" si="61"/>
        <v/>
      </c>
      <c r="DL41" s="77"/>
      <c r="DM41" s="114">
        <f t="shared" si="160"/>
        <v>0</v>
      </c>
      <c r="DN41" s="115" t="str">
        <f t="shared" si="62"/>
        <v/>
      </c>
      <c r="DO41" s="115" t="str">
        <f t="shared" si="63"/>
        <v/>
      </c>
      <c r="DP41" s="115" t="str">
        <f>IF(DO41&lt;&gt;"", IF(RANK(DO41, DO$5:DO$62)+COUNTIF(DO$5:DO41,DO41)-1&lt;=(DP$65-DN$63),RANK(DO41, DO$5:DO$62)+COUNTIF(DO$5:DO41,DO41)-1, ""), "")</f>
        <v/>
      </c>
      <c r="DQ41" s="117" t="str">
        <f t="shared" si="64"/>
        <v/>
      </c>
      <c r="DR41" s="77"/>
      <c r="DS41" s="114">
        <f t="shared" si="161"/>
        <v>0</v>
      </c>
      <c r="DT41" s="115" t="str">
        <f t="shared" si="65"/>
        <v/>
      </c>
      <c r="DU41" s="115" t="str">
        <f t="shared" si="66"/>
        <v/>
      </c>
      <c r="DV41" s="115" t="str">
        <f>IF(DU41&lt;&gt;"", IF(RANK(DU41, DU$5:DU$62)+COUNTIF(DU$5:DU41,DU41)-1&lt;=(DV$65-DT$63),RANK(DU41, DU$5:DU$62)+COUNTIF(DU$5:DU41,DU41)-1, ""), "")</f>
        <v/>
      </c>
      <c r="DW41" s="117" t="str">
        <f t="shared" si="67"/>
        <v/>
      </c>
      <c r="DX41" s="77"/>
      <c r="DY41" s="114">
        <f t="shared" si="162"/>
        <v>0</v>
      </c>
      <c r="DZ41" s="115" t="str">
        <f t="shared" si="68"/>
        <v/>
      </c>
      <c r="EA41" s="115" t="str">
        <f t="shared" si="69"/>
        <v/>
      </c>
      <c r="EB41" s="115" t="str">
        <f>IF(EA41&lt;&gt;"", IF(RANK(EA41, EA$5:EA$62)+COUNTIF(EA$5:EA41,EA41)-1&lt;=(EB$65-DZ$63),RANK(EA41, EA$5:EA$62)+COUNTIF(EA$5:EA41,EA41)-1, ""), "")</f>
        <v/>
      </c>
      <c r="EC41" s="117" t="str">
        <f t="shared" si="70"/>
        <v/>
      </c>
      <c r="ED41" s="77"/>
      <c r="EE41" s="114">
        <f t="shared" si="163"/>
        <v>0</v>
      </c>
      <c r="EF41" s="115" t="str">
        <f t="shared" si="71"/>
        <v/>
      </c>
      <c r="EG41" s="116" t="str">
        <f t="shared" si="72"/>
        <v/>
      </c>
      <c r="EH41" s="115" t="str">
        <f>IF(EG41&lt;&gt;"", IF(RANK(EG41, EG$5:EG$62)+COUNTIF(EG$5:EG41,EG41)-1&lt;=(EH$65-EF$63),RANK(EG41, EG$5:EG$62)+COUNTIF(EG$5:EG41,EG41)-1, ""), "")</f>
        <v/>
      </c>
      <c r="EI41" s="117" t="str">
        <f t="shared" si="73"/>
        <v/>
      </c>
      <c r="EJ41" s="77"/>
      <c r="EK41" s="114">
        <f t="shared" si="164"/>
        <v>0</v>
      </c>
      <c r="EL41" s="115" t="str">
        <f t="shared" si="74"/>
        <v/>
      </c>
      <c r="EM41" s="115" t="str">
        <f t="shared" si="75"/>
        <v/>
      </c>
      <c r="EN41" s="115" t="str">
        <f>IF(EM41&lt;&gt;"", IF(RANK(EM41, EM$5:EM$62)+COUNTIF(EM$5:EM41,EM41)-1&lt;=(EN$65-EL$63),RANK(EM41, EM$5:EM$62)+COUNTIF(EM$5:EM41,EM41)-1, ""), "")</f>
        <v/>
      </c>
      <c r="EO41" s="117" t="str">
        <f t="shared" si="76"/>
        <v/>
      </c>
      <c r="EP41" s="77"/>
      <c r="EQ41" s="114">
        <f t="shared" si="165"/>
        <v>0</v>
      </c>
      <c r="ER41" s="115" t="str">
        <f t="shared" si="77"/>
        <v/>
      </c>
      <c r="ES41" s="115" t="str">
        <f t="shared" si="78"/>
        <v/>
      </c>
      <c r="ET41" s="115" t="str">
        <f>IF(ES41&lt;&gt;"", IF(RANK(ES41, ES$5:ES$62)+COUNTIF(ES$5:ES41,ES41)-1&lt;=(ET$65-ER$63),RANK(ES41, ES$5:ES$62)+COUNTIF(ES$5:ES41,ES41)-1, ""), "")</f>
        <v/>
      </c>
      <c r="EU41" s="117" t="str">
        <f t="shared" si="79"/>
        <v/>
      </c>
      <c r="EV41" s="77"/>
      <c r="EW41" s="114">
        <f t="shared" si="166"/>
        <v>0</v>
      </c>
      <c r="EX41" s="115" t="str">
        <f t="shared" si="80"/>
        <v/>
      </c>
      <c r="EY41" s="115" t="str">
        <f t="shared" si="81"/>
        <v/>
      </c>
      <c r="EZ41" s="115" t="str">
        <f>IF(EY41&lt;&gt;"", IF(RANK(EY41, EY$5:EY$62)+COUNTIF(EY$5:EY41,EY41)-1&lt;=(EZ$65-EX$63),RANK(EY41, EY$5:EY$62)+COUNTIF(EY$5:EY41,EY41)-1, ""), "")</f>
        <v/>
      </c>
      <c r="FA41" s="117" t="str">
        <f t="shared" si="82"/>
        <v/>
      </c>
      <c r="FB41" s="77"/>
      <c r="FC41" s="114">
        <f t="shared" si="167"/>
        <v>0</v>
      </c>
      <c r="FD41" s="115" t="str">
        <f t="shared" si="83"/>
        <v/>
      </c>
      <c r="FE41" s="115" t="str">
        <f t="shared" si="84"/>
        <v/>
      </c>
      <c r="FF41" s="115" t="str">
        <f>IF(FE41&lt;&gt;"", IF(RANK(FE41, FE$5:FE$62)+COUNTIF(FE$5:FE41,FE41)-1&lt;=(FF$65-FD$63),RANK(FE41, FE$5:FE$62)+COUNTIF(FE$5:FE41,FE41)-1, ""), "")</f>
        <v/>
      </c>
      <c r="FG41" s="117" t="str">
        <f t="shared" si="85"/>
        <v/>
      </c>
      <c r="FH41" s="77"/>
      <c r="FI41" s="114">
        <f t="shared" si="168"/>
        <v>0</v>
      </c>
      <c r="FJ41" s="115" t="str">
        <f t="shared" si="86"/>
        <v/>
      </c>
      <c r="FK41" s="115" t="str">
        <f t="shared" si="87"/>
        <v/>
      </c>
      <c r="FL41" s="115" t="str">
        <f>IF(FK41&lt;&gt;"", IF(RANK(FK41, FK$5:FK$62)+COUNTIF(FK$5:FK41,FK41)-1&lt;=(FL$65-FJ$63),RANK(FK41, FK$5:FK$62)+COUNTIF(FK$5:FK41,FK41)-1, ""), "")</f>
        <v/>
      </c>
      <c r="FM41" s="117" t="str">
        <f t="shared" si="88"/>
        <v/>
      </c>
      <c r="FN41" s="77">
        <v>7016</v>
      </c>
      <c r="FO41" s="114">
        <f t="shared" si="169"/>
        <v>0.10649666059502125</v>
      </c>
      <c r="FP41" s="115" t="str">
        <f t="shared" si="89"/>
        <v/>
      </c>
      <c r="FQ41" s="115">
        <f t="shared" si="90"/>
        <v>7016</v>
      </c>
      <c r="FR41" s="115" t="str">
        <f>IF(FQ41&lt;&gt;"", IF(RANK(FQ41, FQ$5:FQ$62)+COUNTIF(FQ$5:FQ41,FQ41)-1&lt;=(FR$65-FP$63),RANK(FQ41, FQ$5:FQ$62)+COUNTIF(FQ$5:FQ41,FQ41)-1, ""), "")</f>
        <v/>
      </c>
      <c r="FS41" s="117" t="str">
        <f t="shared" si="91"/>
        <v/>
      </c>
      <c r="FT41" s="77"/>
      <c r="FU41" s="114">
        <f t="shared" si="170"/>
        <v>0</v>
      </c>
      <c r="FV41" s="115" t="str">
        <f t="shared" si="92"/>
        <v/>
      </c>
      <c r="FW41" s="115" t="str">
        <f t="shared" si="93"/>
        <v/>
      </c>
      <c r="FX41" s="115" t="str">
        <f>IF(FW41&lt;&gt;"", IF(RANK(FW41, FW$5:FW$62)+COUNTIF(FW$5:FW41,FW41)-1&lt;=(FX$65-FV$63),RANK(FW41, FW$5:FW$62)+COUNTIF(FW$5:FW41,FW41)-1, ""), "")</f>
        <v/>
      </c>
      <c r="FY41" s="117" t="str">
        <f t="shared" si="94"/>
        <v/>
      </c>
      <c r="FZ41" s="77"/>
      <c r="GA41" s="114">
        <f t="shared" si="171"/>
        <v>0</v>
      </c>
      <c r="GB41" s="115" t="str">
        <f t="shared" si="95"/>
        <v/>
      </c>
      <c r="GC41" s="115" t="str">
        <f t="shared" si="96"/>
        <v/>
      </c>
      <c r="GD41" s="115" t="str">
        <f>IF(GC41&lt;&gt;"", IF(RANK(GC41, GC$5:GC$62)+COUNTIF(GC$5:GC41,GC41)-1&lt;=(GD$65-GB$63),RANK(GC41, GC$5:GC$62)+COUNTIF(GC$5:GC41,GC41)-1, ""), "")</f>
        <v/>
      </c>
      <c r="GE41" s="117" t="str">
        <f t="shared" si="97"/>
        <v/>
      </c>
      <c r="GF41" s="77"/>
      <c r="GG41" s="114">
        <f t="shared" si="172"/>
        <v>0</v>
      </c>
      <c r="GH41" s="115" t="str">
        <f t="shared" si="98"/>
        <v/>
      </c>
      <c r="GI41" s="115" t="str">
        <f t="shared" si="99"/>
        <v/>
      </c>
      <c r="GJ41" s="115" t="str">
        <f>IF(GI41&lt;&gt;"", IF(RANK(GI41, GI$5:GI$62)+COUNTIF(GI$5:GI41,GI41)-1&lt;=(GJ$65-GH$63),RANK(GI41, GI$5:GI$62)+COUNTIF(GI$5:GI41,GI41)-1, ""), "")</f>
        <v/>
      </c>
      <c r="GK41" s="117" t="str">
        <f t="shared" si="100"/>
        <v/>
      </c>
      <c r="GL41" s="77"/>
      <c r="GM41" s="114">
        <f t="shared" si="173"/>
        <v>0</v>
      </c>
      <c r="GN41" s="115" t="str">
        <f t="shared" si="101"/>
        <v/>
      </c>
      <c r="GO41" s="115" t="str">
        <f t="shared" si="102"/>
        <v/>
      </c>
      <c r="GP41" s="115" t="str">
        <f>IF(GO41&lt;&gt;"", IF(RANK(GO41, GO$5:GO$62)+COUNTIF(GO$5:GO41,GO41)-1&lt;=(GP$65-GN$63),RANK(GO41, GO$5:GO$62)+COUNTIF(GO$5:GO41,GO41)-1, ""), "")</f>
        <v/>
      </c>
      <c r="GQ41" s="117" t="str">
        <f t="shared" si="103"/>
        <v/>
      </c>
      <c r="GR41" s="77"/>
      <c r="GS41" s="114">
        <f t="shared" si="174"/>
        <v>0</v>
      </c>
      <c r="GT41" s="115" t="str">
        <f t="shared" si="104"/>
        <v/>
      </c>
      <c r="GU41" s="115" t="str">
        <f t="shared" si="105"/>
        <v/>
      </c>
      <c r="GV41" s="115" t="str">
        <f>IF(GU41&lt;&gt;"", IF(RANK(GU41, GU$5:GU$62)+COUNTIF(GU$5:GU41,GU41)-1&lt;=(GV$65-GT$63),RANK(GU41, GU$5:GU$62)+COUNTIF(GU$5:GU41,GU41)-1, ""), "")</f>
        <v/>
      </c>
      <c r="GW41" s="117" t="str">
        <f t="shared" si="106"/>
        <v/>
      </c>
      <c r="GX41" s="77"/>
      <c r="GY41" s="114">
        <f t="shared" si="175"/>
        <v>0</v>
      </c>
      <c r="GZ41" s="115" t="str">
        <f t="shared" si="107"/>
        <v/>
      </c>
      <c r="HA41" s="115" t="str">
        <f t="shared" si="108"/>
        <v/>
      </c>
      <c r="HB41" s="115" t="str">
        <f>IF(HA41&lt;&gt;"", IF(RANK(HA41, HA$5:HA$62)+COUNTIF(HA$5:HA41,HA41)-1&lt;=(HB$65-GZ$63),RANK(HA41, HA$5:HA$62)+COUNTIF(HA$5:HA41,HA41)-1, ""), "")</f>
        <v/>
      </c>
      <c r="HC41" s="117" t="str">
        <f t="shared" si="109"/>
        <v/>
      </c>
      <c r="HD41" s="77"/>
      <c r="HE41" s="114">
        <f t="shared" si="176"/>
        <v>0</v>
      </c>
      <c r="HF41" s="115" t="str">
        <f t="shared" si="110"/>
        <v/>
      </c>
      <c r="HG41" s="115" t="str">
        <f t="shared" si="111"/>
        <v/>
      </c>
      <c r="HH41" s="115" t="str">
        <f>IF(HG41&lt;&gt;"", IF(RANK(HG41, HG$5:HG$62)+COUNTIF(HG$5:HG41,HG41)-1&lt;=(HH$65-HF$63),RANK(HG41, HG$5:HG$62)+COUNTIF(HG$5:HG41,HG41)-1, ""), "")</f>
        <v/>
      </c>
      <c r="HI41" s="117" t="str">
        <f t="shared" si="112"/>
        <v/>
      </c>
      <c r="HJ41" s="77"/>
      <c r="HK41" s="114">
        <f t="shared" si="177"/>
        <v>0</v>
      </c>
      <c r="HL41" s="115" t="str">
        <f t="shared" si="113"/>
        <v/>
      </c>
      <c r="HM41" s="115" t="str">
        <f t="shared" si="114"/>
        <v/>
      </c>
      <c r="HN41" s="115" t="str">
        <f>IF(HM41&lt;&gt;"", IF(RANK(HM41, HM$5:HM$62)+COUNTIF(HM$5:HM41,HM41)-1&lt;=(HN$65-HL$63),RANK(HM41, HM$5:HM$62)+COUNTIF(HM$5:HM41,HM41)-1, ""), "")</f>
        <v/>
      </c>
      <c r="HO41" s="117" t="str">
        <f t="shared" si="115"/>
        <v/>
      </c>
      <c r="HP41" s="77"/>
      <c r="HQ41" s="114">
        <f t="shared" si="178"/>
        <v>0</v>
      </c>
      <c r="HR41" s="115" t="str">
        <f t="shared" si="116"/>
        <v/>
      </c>
      <c r="HS41" s="115" t="str">
        <f t="shared" si="117"/>
        <v/>
      </c>
      <c r="HT41" s="115" t="str">
        <f>IF(HS41&lt;&gt;"", IF(RANK(HS41, HS$5:HS$62)+COUNTIF(HS$5:HS41,HS41)-1&lt;=(HT$65-HR$63),RANK(HS41, HS$5:HS$62)+COUNTIF(HS$5:HS41,HS41)-1, ""), "")</f>
        <v/>
      </c>
      <c r="HU41" s="117" t="str">
        <f t="shared" si="118"/>
        <v/>
      </c>
      <c r="HV41" s="77"/>
      <c r="HW41" s="114">
        <f t="shared" si="179"/>
        <v>0</v>
      </c>
      <c r="HX41" s="115" t="str">
        <f t="shared" si="119"/>
        <v/>
      </c>
      <c r="HY41" s="115" t="str">
        <f t="shared" si="120"/>
        <v/>
      </c>
      <c r="HZ41" s="115" t="str">
        <f>IF(HY41&lt;&gt;"", IF(RANK(HY41, HY$5:HY$62)+COUNTIF(HY$5:HY41,HY41)-1&lt;=(HZ$65-HX$63),RANK(HY41, HY$5:HY$62)+COUNTIF(HY$5:HY41,HY41)-1, ""), "")</f>
        <v/>
      </c>
      <c r="IA41" s="117" t="str">
        <f t="shared" si="121"/>
        <v/>
      </c>
      <c r="IB41" s="77"/>
      <c r="IC41" s="114">
        <f t="shared" si="180"/>
        <v>0</v>
      </c>
      <c r="ID41" s="115" t="str">
        <f t="shared" si="122"/>
        <v/>
      </c>
      <c r="IE41" s="115" t="str">
        <f t="shared" si="123"/>
        <v/>
      </c>
      <c r="IF41" s="115" t="str">
        <f>IF(IE41&lt;&gt;"", IF(RANK(IE41, IE$5:IE$62)+COUNTIF(IE$5:IE41,IE41)-1&lt;=(IF$65-ID$63),RANK(IE41, IE$5:IE$62)+COUNTIF(IE$5:IE41,IE41)-1, ""), "")</f>
        <v/>
      </c>
      <c r="IG41" s="117" t="str">
        <f t="shared" si="124"/>
        <v/>
      </c>
      <c r="IH41" s="77"/>
      <c r="II41" s="114">
        <f t="shared" si="181"/>
        <v>0</v>
      </c>
      <c r="IJ41" s="115" t="str">
        <f t="shared" si="125"/>
        <v/>
      </c>
      <c r="IK41" s="115" t="str">
        <f t="shared" si="126"/>
        <v/>
      </c>
      <c r="IL41" s="115" t="str">
        <f>IF(IK41&lt;&gt;"", IF(RANK(IK41, IK$5:IK$62)+COUNTIF(IK$5:IK41,IK41)-1&lt;=(IL$65-IJ$63),RANK(IK41, IK$5:IK$62)+COUNTIF(IK$5:IK41,IK41)-1, ""), "")</f>
        <v/>
      </c>
      <c r="IM41" s="117" t="str">
        <f t="shared" si="127"/>
        <v/>
      </c>
      <c r="IN41" s="104" t="str">
        <f t="shared" si="128"/>
        <v/>
      </c>
      <c r="IO41" s="41">
        <f t="shared" si="129"/>
        <v>7016</v>
      </c>
      <c r="IP41" s="42">
        <v>6629</v>
      </c>
      <c r="IQ41" s="43">
        <f t="shared" si="130"/>
        <v>13645</v>
      </c>
      <c r="IR41" s="43"/>
      <c r="IS41" s="98" t="str">
        <f t="shared" si="182"/>
        <v/>
      </c>
      <c r="IT41" s="77" t="str">
        <f t="shared" si="183"/>
        <v/>
      </c>
      <c r="IU41" s="77" t="str">
        <f t="shared" si="132"/>
        <v/>
      </c>
      <c r="IV41" s="77"/>
      <c r="IW41" s="99" t="str">
        <f t="shared" si="133"/>
        <v/>
      </c>
      <c r="IX41" s="77" t="str">
        <f t="shared" si="134"/>
        <v/>
      </c>
      <c r="IY41" s="98" t="str">
        <f t="shared" si="135"/>
        <v/>
      </c>
      <c r="IZ41" s="98" t="str">
        <f>IF(IY41&lt;&gt;"", IF(RANK(IY41, $IY$5:$IY$62)+COUNTIF(IY$5:IY41,IY41)-1&lt;=(400-$IU$63-$IX$63), RANK(IY41, $IY$5:$IY$62)+COUNTIF(IY$5:IY41,IY41)-1, ""), "")</f>
        <v/>
      </c>
      <c r="JA41" s="82" t="str">
        <f t="shared" si="136"/>
        <v/>
      </c>
      <c r="JB41" s="90" t="str">
        <f t="shared" si="137"/>
        <v/>
      </c>
      <c r="JD41" s="106">
        <f t="shared" si="184"/>
        <v>4.2748195490427225E-4</v>
      </c>
      <c r="JE41" s="56">
        <f t="shared" si="185"/>
        <v>0</v>
      </c>
      <c r="JF41" s="64">
        <f t="shared" si="138"/>
        <v>-4.2748195490427225E-4</v>
      </c>
      <c r="JH41" s="108" t="str">
        <f t="shared" si="186"/>
        <v/>
      </c>
      <c r="JI41" s="56" t="str">
        <f t="shared" si="139"/>
        <v/>
      </c>
      <c r="JJ41" s="56" t="str">
        <f t="shared" si="187"/>
        <v/>
      </c>
      <c r="JK41" s="107" t="str">
        <f t="shared" si="140"/>
        <v/>
      </c>
    </row>
    <row r="42" spans="1:271" ht="15" customHeight="1" x14ac:dyDescent="0.2">
      <c r="A42" s="100" t="s">
        <v>234</v>
      </c>
      <c r="B42" s="77">
        <v>150</v>
      </c>
      <c r="C42" s="114">
        <f t="shared" si="141"/>
        <v>2.1710811984368217E-3</v>
      </c>
      <c r="D42" s="115" t="str">
        <f t="shared" si="5"/>
        <v/>
      </c>
      <c r="E42" s="115">
        <f t="shared" si="6"/>
        <v>150</v>
      </c>
      <c r="F42" s="115" t="str">
        <f>IF(E42&lt;&gt;"", IF(RANK(E42, E$5:E$62)+COUNTIF(E$5:E42,E42)-1&lt;=(F$65-D$63),RANK(E42, E$5:E$62)+COUNTIF(E$5:E42,E42)-1, ""), "")</f>
        <v/>
      </c>
      <c r="G42" s="117" t="str">
        <f t="shared" si="7"/>
        <v/>
      </c>
      <c r="H42" s="77">
        <v>110</v>
      </c>
      <c r="I42" s="114">
        <f t="shared" si="142"/>
        <v>1.7957131429877401E-3</v>
      </c>
      <c r="J42" s="115" t="str">
        <f t="shared" si="8"/>
        <v/>
      </c>
      <c r="K42" s="115">
        <f t="shared" si="9"/>
        <v>110</v>
      </c>
      <c r="L42" s="115" t="str">
        <f>IF(K42&lt;&gt;"", IF(RANK(K42, K$5:K$62)+COUNTIF(K$5:K42,K42)-1&lt;=(L$65-J$63),RANK(K42, K$5:K$62)+COUNTIF(K$5:K42,K42)-1, ""), "")</f>
        <v/>
      </c>
      <c r="M42" s="117" t="str">
        <f t="shared" si="10"/>
        <v/>
      </c>
      <c r="N42" s="77">
        <v>162</v>
      </c>
      <c r="O42" s="114">
        <f t="shared" si="143"/>
        <v>2.7773015600891481E-3</v>
      </c>
      <c r="P42" s="115" t="str">
        <f t="shared" si="11"/>
        <v/>
      </c>
      <c r="Q42" s="115">
        <f t="shared" si="12"/>
        <v>162</v>
      </c>
      <c r="R42" s="115" t="str">
        <f>IF(Q42&lt;&gt;"", IF(RANK(Q42, Q$5:Q$62)+COUNTIF(Q$5:Q42,Q42)-1&lt;=(R$65-P$63),RANK(Q42, Q$5:Q$62)+COUNTIF(Q$5:Q42,Q42)-1, ""), "")</f>
        <v/>
      </c>
      <c r="S42" s="117" t="str">
        <f t="shared" si="13"/>
        <v/>
      </c>
      <c r="T42" s="77">
        <v>81</v>
      </c>
      <c r="U42" s="114">
        <f t="shared" si="144"/>
        <v>1.4179679294167075E-3</v>
      </c>
      <c r="V42" s="115" t="str">
        <f t="shared" si="14"/>
        <v/>
      </c>
      <c r="W42" s="115">
        <f t="shared" si="15"/>
        <v>81</v>
      </c>
      <c r="X42" s="115" t="str">
        <f>IF(W42&lt;&gt;"", IF(RANK(W42, W$5:W$62)+COUNTIF(W$5:W42,W42)-1&lt;=(X$65-V$63),RANK(W42, W$5:W$62)+COUNTIF(W$5:W42,W42)-1, ""), "")</f>
        <v/>
      </c>
      <c r="Y42" s="117" t="str">
        <f t="shared" si="16"/>
        <v/>
      </c>
      <c r="Z42" s="77">
        <v>67</v>
      </c>
      <c r="AA42" s="114">
        <f t="shared" si="145"/>
        <v>1.2098230408089563E-3</v>
      </c>
      <c r="AB42" s="115" t="str">
        <f t="shared" si="17"/>
        <v/>
      </c>
      <c r="AC42" s="115">
        <f t="shared" si="18"/>
        <v>67</v>
      </c>
      <c r="AD42" s="115" t="str">
        <f>IF(AC42&lt;&gt;"", IF(RANK(AC42, AC$5:AC$62)+COUNTIF(AC$5:AC42,AC42)-1&lt;=(AD$65-AB$63),RANK(AC42, AC$5:AC$62)+COUNTIF(AC$5:AC42,AC42)-1, ""), "")</f>
        <v/>
      </c>
      <c r="AE42" s="117" t="str">
        <f t="shared" si="19"/>
        <v/>
      </c>
      <c r="AF42" s="77">
        <v>129</v>
      </c>
      <c r="AG42" s="114">
        <f t="shared" si="146"/>
        <v>1.7431961298343289E-3</v>
      </c>
      <c r="AH42" s="115" t="str">
        <f t="shared" si="20"/>
        <v/>
      </c>
      <c r="AI42" s="115">
        <f t="shared" si="21"/>
        <v>129</v>
      </c>
      <c r="AJ42" s="115" t="str">
        <f>IF(AI42&lt;&gt;"", IF(RANK(AI42, AI$5:AI$62)+COUNTIF(AI$5:AI42,AI42)-1&lt;=(AJ$65-AH$63),RANK(AI42, AI$5:AI$62)+COUNTIF(AI$5:AI42,AI42)-1, ""), "")</f>
        <v/>
      </c>
      <c r="AK42" s="117" t="str">
        <f t="shared" si="22"/>
        <v/>
      </c>
      <c r="AL42" s="77">
        <v>109</v>
      </c>
      <c r="AM42" s="114">
        <f t="shared" si="147"/>
        <v>1.7152928587165204E-3</v>
      </c>
      <c r="AN42" s="115" t="str">
        <f t="shared" si="23"/>
        <v/>
      </c>
      <c r="AO42" s="115">
        <f t="shared" si="24"/>
        <v>109</v>
      </c>
      <c r="AP42" s="115" t="str">
        <f>IF(AO42&lt;&gt;"", IF(RANK(AO42, AO$5:AO$62)+COUNTIF(AO$5:AO42,AO42)-1&lt;=(AP$65-AN$63),RANK(AO42, AO$5:AO$62)+COUNTIF(AO$5:AO42,AO42)-1, ""), "")</f>
        <v/>
      </c>
      <c r="AQ42" s="117" t="str">
        <f t="shared" si="25"/>
        <v/>
      </c>
      <c r="AR42" s="77">
        <v>183</v>
      </c>
      <c r="AS42" s="114">
        <f t="shared" si="148"/>
        <v>2.3576094098246608E-3</v>
      </c>
      <c r="AT42" s="115" t="str">
        <f t="shared" si="26"/>
        <v/>
      </c>
      <c r="AU42" s="115">
        <f t="shared" si="27"/>
        <v>183</v>
      </c>
      <c r="AV42" s="115" t="str">
        <f>IF(AU42&lt;&gt;"", IF(RANK(AU42, AU$5:AU$62)+COUNTIF(AU$5:AU42,AU42)-1&lt;=(AV$65-AT$63),RANK(AU42, AU$5:AU$62)+COUNTIF(AU$5:AU42,AU42)-1, ""), "")</f>
        <v/>
      </c>
      <c r="AW42" s="117" t="str">
        <f t="shared" si="28"/>
        <v/>
      </c>
      <c r="AX42" s="77">
        <v>122</v>
      </c>
      <c r="AY42" s="114">
        <f t="shared" si="149"/>
        <v>1.6760083525662161E-3</v>
      </c>
      <c r="AZ42" s="115" t="str">
        <f t="shared" si="29"/>
        <v/>
      </c>
      <c r="BA42" s="115">
        <f t="shared" si="30"/>
        <v>122</v>
      </c>
      <c r="BB42" s="115" t="str">
        <f>IF(BA42&lt;&gt;"", IF(RANK(BA42, BA$5:BA$62)+COUNTIF(BA$5:BA42,BA42)-1&lt;=(BB$65-AZ$63),RANK(BA42, BA$5:BA$62)+COUNTIF(BA$5:BA42,BA42)-1, ""), "")</f>
        <v/>
      </c>
      <c r="BC42" s="117" t="str">
        <f t="shared" si="31"/>
        <v/>
      </c>
      <c r="BD42" s="77">
        <v>235</v>
      </c>
      <c r="BE42" s="114">
        <f t="shared" si="150"/>
        <v>3.3398709530712599E-3</v>
      </c>
      <c r="BF42" s="115" t="str">
        <f t="shared" si="32"/>
        <v/>
      </c>
      <c r="BG42" s="115">
        <f t="shared" si="33"/>
        <v>235</v>
      </c>
      <c r="BH42" s="115" t="str">
        <f>IF(BG42&lt;&gt;"", IF(RANK(BG42, BG$5:BG$62)+COUNTIF(BG$5:BG42,BG42)-1&lt;=(BH$65-BF$63),RANK(BG42, BG$5:BG$62)+COUNTIF(BG$5:BG42,BG42)-1, ""), "")</f>
        <v/>
      </c>
      <c r="BI42" s="117" t="str">
        <f t="shared" si="34"/>
        <v/>
      </c>
      <c r="BJ42" s="77">
        <v>117</v>
      </c>
      <c r="BK42" s="114">
        <f t="shared" si="151"/>
        <v>1.6404935501962983E-3</v>
      </c>
      <c r="BL42" s="115" t="str">
        <f t="shared" si="35"/>
        <v/>
      </c>
      <c r="BM42" s="115">
        <f t="shared" si="36"/>
        <v>117</v>
      </c>
      <c r="BN42" s="115" t="str">
        <f>IF(BM42&lt;&gt;"", IF(RANK(BM42, BM$5:BM$62)+COUNTIF(BM$5:BM42,BM42)-1&lt;=(BN$65-BL$63),RANK(BM42, BM$5:BM$62)+COUNTIF(BM$5:BM42,BM42)-1, ""), "")</f>
        <v/>
      </c>
      <c r="BO42" s="117" t="str">
        <f t="shared" si="37"/>
        <v/>
      </c>
      <c r="BP42" s="77">
        <v>282</v>
      </c>
      <c r="BQ42" s="114">
        <f t="shared" si="152"/>
        <v>3.9280689780056E-3</v>
      </c>
      <c r="BR42" s="115" t="str">
        <f t="shared" si="38"/>
        <v/>
      </c>
      <c r="BS42" s="115">
        <f t="shared" si="39"/>
        <v>282</v>
      </c>
      <c r="BT42" s="115" t="str">
        <f>IF(BS42&lt;&gt;"", IF(RANK(BS42, BS$5:BS$62)+COUNTIF(BS$5:BS42,BS42)-1&lt;=(BT$65-BR$63),RANK(BS42, BS$5:BS$62)+COUNTIF(BS$5:BS42,BS42)-1, ""), "")</f>
        <v/>
      </c>
      <c r="BU42" s="117" t="str">
        <f t="shared" si="40"/>
        <v/>
      </c>
      <c r="BV42" s="77">
        <v>301</v>
      </c>
      <c r="BW42" s="114">
        <f t="shared" si="153"/>
        <v>4.3569515813852502E-3</v>
      </c>
      <c r="BX42" s="115" t="str">
        <f t="shared" si="41"/>
        <v/>
      </c>
      <c r="BY42" s="115">
        <f t="shared" si="42"/>
        <v>301</v>
      </c>
      <c r="BZ42" s="115" t="str">
        <f>IF(BY42&lt;&gt;"", IF(RANK(BY42, BY$5:BY$62)+COUNTIF(BY$5:BY42,BY42)-1&lt;=(BZ$65-BX$63),RANK(BY42, BY$5:BY$62)+COUNTIF(BY$5:BY42,BY42)-1, ""), "")</f>
        <v/>
      </c>
      <c r="CA42" s="117" t="str">
        <f t="shared" si="43"/>
        <v/>
      </c>
      <c r="CB42" s="77">
        <v>379</v>
      </c>
      <c r="CC42" s="114">
        <f t="shared" si="154"/>
        <v>5.2358190810377694E-3</v>
      </c>
      <c r="CD42" s="115" t="str">
        <f t="shared" si="44"/>
        <v/>
      </c>
      <c r="CE42" s="115">
        <f t="shared" si="45"/>
        <v>379</v>
      </c>
      <c r="CF42" s="115" t="str">
        <f>IF(CE42&lt;&gt;"", IF(RANK(CE42, CE$5:CE$62)+COUNTIF(CE$5:CE42,CE42)-1&lt;=(CF$65-CD$63),RANK(CE42, CE$5:CE$62)+COUNTIF(CE$5:CE42,CE42)-1, ""), "")</f>
        <v/>
      </c>
      <c r="CG42" s="117" t="str">
        <f t="shared" si="46"/>
        <v/>
      </c>
      <c r="CH42" s="77">
        <v>160</v>
      </c>
      <c r="CI42" s="114">
        <f t="shared" si="155"/>
        <v>2.3952095808383233E-3</v>
      </c>
      <c r="CJ42" s="115" t="str">
        <f t="shared" si="47"/>
        <v/>
      </c>
      <c r="CK42" s="115">
        <f t="shared" si="48"/>
        <v>160</v>
      </c>
      <c r="CL42" s="115" t="str">
        <f>IF(CK42&lt;&gt;"", IF(RANK(CK42, CK$5:CK$62)+COUNTIF(CK$5:CK42,CK42)-1&lt;=(CL$65-CJ$63),RANK(CK42, CK$5:CK$62)+COUNTIF(CK$5:CK42,CK42)-1, ""), "")</f>
        <v/>
      </c>
      <c r="CM42" s="117" t="str">
        <f t="shared" si="49"/>
        <v/>
      </c>
      <c r="CN42" s="77">
        <v>68</v>
      </c>
      <c r="CO42" s="114">
        <f t="shared" si="156"/>
        <v>9.4142404230870402E-4</v>
      </c>
      <c r="CP42" s="115" t="str">
        <f t="shared" si="50"/>
        <v/>
      </c>
      <c r="CQ42" s="115">
        <f t="shared" si="51"/>
        <v>68</v>
      </c>
      <c r="CR42" s="115" t="str">
        <f>IF(CQ42&lt;&gt;"", IF(RANK(CQ42, CQ$5:CQ$62)+COUNTIF(CQ$5:CQ42,CQ42)-1&lt;=(CR$65-CP$63),RANK(CQ42, CQ$5:CQ$62)+COUNTIF(CQ$5:CQ42,CQ42)-1, ""), "")</f>
        <v/>
      </c>
      <c r="CS42" s="117" t="str">
        <f t="shared" si="52"/>
        <v/>
      </c>
      <c r="CT42" s="77">
        <v>258</v>
      </c>
      <c r="CU42" s="114">
        <f t="shared" si="157"/>
        <v>3.5618632134080679E-3</v>
      </c>
      <c r="CV42" s="115" t="str">
        <f t="shared" si="53"/>
        <v/>
      </c>
      <c r="CW42" s="115">
        <f t="shared" si="54"/>
        <v>258</v>
      </c>
      <c r="CX42" s="115" t="str">
        <f>IF(CW42&lt;&gt;"", IF(RANK(CW42, CW$5:CW$62)+COUNTIF(CW$5:CW42,CW42)-1&lt;=(CX$65-CV$63),RANK(CW42, CW$5:CW$62)+COUNTIF(CW$5:CW42,CW42)-1, ""), "")</f>
        <v/>
      </c>
      <c r="CY42" s="117" t="str">
        <f t="shared" si="55"/>
        <v/>
      </c>
      <c r="CZ42" s="77">
        <v>121</v>
      </c>
      <c r="DA42" s="114">
        <f t="shared" si="158"/>
        <v>1.6530280468312409E-3</v>
      </c>
      <c r="DB42" s="115" t="str">
        <f t="shared" si="56"/>
        <v/>
      </c>
      <c r="DC42" s="115">
        <f t="shared" si="57"/>
        <v>121</v>
      </c>
      <c r="DD42" s="115" t="str">
        <f>IF(DC42&lt;&gt;"", IF(RANK(DC42, DC$5:DC$62)+COUNTIF(DC$5:DC42,DC42)-1&lt;=(DD$65-DB$63),RANK(DC42, DC$5:DC$62)+COUNTIF(DC$5:DC42,DC42)-1, ""), "")</f>
        <v/>
      </c>
      <c r="DE42" s="117" t="str">
        <f t="shared" si="58"/>
        <v/>
      </c>
      <c r="DF42" s="77">
        <v>133</v>
      </c>
      <c r="DG42" s="114">
        <f t="shared" si="159"/>
        <v>2.0756277603508279E-3</v>
      </c>
      <c r="DH42" s="115" t="str">
        <f t="shared" si="59"/>
        <v/>
      </c>
      <c r="DI42" s="115">
        <f t="shared" si="60"/>
        <v>133</v>
      </c>
      <c r="DJ42" s="115" t="str">
        <f>IF(DI42&lt;&gt;"", IF(RANK(DI42, DI$5:DI$62)+COUNTIF(DI$5:DI42,DI42)-1&lt;=(DJ$65-DH$63),RANK(DI42, DI$5:DI$62)+COUNTIF(DI$5:DI42,DI42)-1, ""), "")</f>
        <v/>
      </c>
      <c r="DK42" s="117" t="str">
        <f t="shared" si="61"/>
        <v/>
      </c>
      <c r="DL42" s="77">
        <v>77</v>
      </c>
      <c r="DM42" s="114">
        <f t="shared" si="160"/>
        <v>1.0542746043047265E-3</v>
      </c>
      <c r="DN42" s="115" t="str">
        <f t="shared" si="62"/>
        <v/>
      </c>
      <c r="DO42" s="115">
        <f t="shared" si="63"/>
        <v>77</v>
      </c>
      <c r="DP42" s="115" t="str">
        <f>IF(DO42&lt;&gt;"", IF(RANK(DO42, DO$5:DO$62)+COUNTIF(DO$5:DO42,DO42)-1&lt;=(DP$65-DN$63),RANK(DO42, DO$5:DO$62)+COUNTIF(DO$5:DO42,DO42)-1, ""), "")</f>
        <v/>
      </c>
      <c r="DQ42" s="117" t="str">
        <f t="shared" si="64"/>
        <v/>
      </c>
      <c r="DR42" s="77">
        <v>127</v>
      </c>
      <c r="DS42" s="114">
        <f t="shared" si="161"/>
        <v>1.9368613695287479E-3</v>
      </c>
      <c r="DT42" s="115" t="str">
        <f t="shared" si="65"/>
        <v/>
      </c>
      <c r="DU42" s="115">
        <f t="shared" si="66"/>
        <v>127</v>
      </c>
      <c r="DV42" s="115" t="str">
        <f>IF(DU42&lt;&gt;"", IF(RANK(DU42, DU$5:DU$62)+COUNTIF(DU$5:DU42,DU42)-1&lt;=(DV$65-DT$63),RANK(DU42, DU$5:DU$62)+COUNTIF(DU$5:DU42,DU42)-1, ""), "")</f>
        <v/>
      </c>
      <c r="DW42" s="117" t="str">
        <f t="shared" si="67"/>
        <v/>
      </c>
      <c r="DX42" s="77">
        <v>84</v>
      </c>
      <c r="DY42" s="114">
        <f t="shared" si="162"/>
        <v>1.1926058437686344E-3</v>
      </c>
      <c r="DZ42" s="115" t="str">
        <f t="shared" si="68"/>
        <v/>
      </c>
      <c r="EA42" s="115">
        <f t="shared" si="69"/>
        <v>84</v>
      </c>
      <c r="EB42" s="115" t="str">
        <f>IF(EA42&lt;&gt;"", IF(RANK(EA42, EA$5:EA$62)+COUNTIF(EA$5:EA42,EA42)-1&lt;=(EB$65-DZ$63),RANK(EA42, EA$5:EA$62)+COUNTIF(EA$5:EA42,EA42)-1, ""), "")</f>
        <v/>
      </c>
      <c r="EC42" s="117" t="str">
        <f t="shared" si="70"/>
        <v/>
      </c>
      <c r="ED42" s="77">
        <v>72</v>
      </c>
      <c r="EE42" s="114">
        <f t="shared" si="163"/>
        <v>1.194525093322273E-3</v>
      </c>
      <c r="EF42" s="115" t="str">
        <f t="shared" si="71"/>
        <v/>
      </c>
      <c r="EG42" s="116">
        <f t="shared" si="72"/>
        <v>72</v>
      </c>
      <c r="EH42" s="115" t="str">
        <f>IF(EG42&lt;&gt;"", IF(RANK(EG42, EG$5:EG$62)+COUNTIF(EG$5:EG42,EG42)-1&lt;=(EH$65-EF$63),RANK(EG42, EG$5:EG$62)+COUNTIF(EG$5:EG42,EG42)-1, ""), "")</f>
        <v/>
      </c>
      <c r="EI42" s="117" t="str">
        <f t="shared" si="73"/>
        <v/>
      </c>
      <c r="EJ42" s="77">
        <v>84</v>
      </c>
      <c r="EK42" s="114">
        <f t="shared" si="164"/>
        <v>1.2874549773929037E-3</v>
      </c>
      <c r="EL42" s="115" t="str">
        <f t="shared" si="74"/>
        <v/>
      </c>
      <c r="EM42" s="115">
        <f t="shared" si="75"/>
        <v>84</v>
      </c>
      <c r="EN42" s="115" t="str">
        <f>IF(EM42&lt;&gt;"", IF(RANK(EM42, EM$5:EM$62)+COUNTIF(EM$5:EM42,EM42)-1&lt;=(EN$65-EL$63),RANK(EM42, EM$5:EM$62)+COUNTIF(EM$5:EM42,EM42)-1, ""), "")</f>
        <v/>
      </c>
      <c r="EO42" s="117" t="str">
        <f t="shared" si="76"/>
        <v/>
      </c>
      <c r="EP42" s="77">
        <v>54</v>
      </c>
      <c r="EQ42" s="114">
        <f t="shared" si="165"/>
        <v>7.7970457859855317E-4</v>
      </c>
      <c r="ER42" s="115" t="str">
        <f t="shared" si="77"/>
        <v/>
      </c>
      <c r="ES42" s="115">
        <f t="shared" si="78"/>
        <v>54</v>
      </c>
      <c r="ET42" s="115" t="str">
        <f>IF(ES42&lt;&gt;"", IF(RANK(ES42, ES$5:ES$62)+COUNTIF(ES$5:ES42,ES42)-1&lt;=(ET$65-ER$63),RANK(ES42, ES$5:ES$62)+COUNTIF(ES$5:ES42,ES42)-1, ""), "")</f>
        <v/>
      </c>
      <c r="EU42" s="117" t="str">
        <f t="shared" si="79"/>
        <v/>
      </c>
      <c r="EV42" s="77">
        <v>131</v>
      </c>
      <c r="EW42" s="114">
        <f t="shared" si="166"/>
        <v>2.1062786397620385E-3</v>
      </c>
      <c r="EX42" s="115" t="str">
        <f t="shared" si="80"/>
        <v/>
      </c>
      <c r="EY42" s="115">
        <f t="shared" si="81"/>
        <v>131</v>
      </c>
      <c r="EZ42" s="115" t="str">
        <f>IF(EY42&lt;&gt;"", IF(RANK(EY42, EY$5:EY$62)+COUNTIF(EY$5:EY42,EY42)-1&lt;=(EZ$65-EX$63),RANK(EY42, EY$5:EY$62)+COUNTIF(EY$5:EY42,EY42)-1, ""), "")</f>
        <v/>
      </c>
      <c r="FA42" s="117" t="str">
        <f t="shared" si="82"/>
        <v/>
      </c>
      <c r="FB42" s="77">
        <v>61</v>
      </c>
      <c r="FC42" s="114">
        <f t="shared" si="167"/>
        <v>1.0136089463451919E-3</v>
      </c>
      <c r="FD42" s="115" t="str">
        <f t="shared" si="83"/>
        <v/>
      </c>
      <c r="FE42" s="115">
        <f t="shared" si="84"/>
        <v>61</v>
      </c>
      <c r="FF42" s="115" t="str">
        <f>IF(FE42&lt;&gt;"", IF(RANK(FE42, FE$5:FE$62)+COUNTIF(FE$5:FE42,FE42)-1&lt;=(FF$65-FD$63),RANK(FE42, FE$5:FE$62)+COUNTIF(FE$5:FE42,FE42)-1, ""), "")</f>
        <v/>
      </c>
      <c r="FG42" s="117" t="str">
        <f t="shared" si="85"/>
        <v/>
      </c>
      <c r="FH42" s="77">
        <v>104</v>
      </c>
      <c r="FI42" s="114">
        <f t="shared" si="168"/>
        <v>1.5526327575653524E-3</v>
      </c>
      <c r="FJ42" s="115" t="str">
        <f t="shared" si="86"/>
        <v/>
      </c>
      <c r="FK42" s="115">
        <f t="shared" si="87"/>
        <v>104</v>
      </c>
      <c r="FL42" s="115" t="str">
        <f>IF(FK42&lt;&gt;"", IF(RANK(FK42, FK$5:FK$62)+COUNTIF(FK$5:FK42,FK42)-1&lt;=(FL$65-FJ$63),RANK(FK42, FK$5:FK$62)+COUNTIF(FK$5:FK42,FK42)-1, ""), "")</f>
        <v/>
      </c>
      <c r="FM42" s="117" t="str">
        <f t="shared" si="88"/>
        <v/>
      </c>
      <c r="FN42" s="77">
        <v>89</v>
      </c>
      <c r="FO42" s="114">
        <f t="shared" si="169"/>
        <v>1.3509411050394657E-3</v>
      </c>
      <c r="FP42" s="115" t="str">
        <f t="shared" si="89"/>
        <v/>
      </c>
      <c r="FQ42" s="115">
        <f t="shared" si="90"/>
        <v>89</v>
      </c>
      <c r="FR42" s="115" t="str">
        <f>IF(FQ42&lt;&gt;"", IF(RANK(FQ42, FQ$5:FQ$62)+COUNTIF(FQ$5:FQ42,FQ42)-1&lt;=(FR$65-FP$63),RANK(FQ42, FQ$5:FQ$62)+COUNTIF(FQ$5:FQ42,FQ42)-1, ""), "")</f>
        <v/>
      </c>
      <c r="FS42" s="117" t="str">
        <f t="shared" si="91"/>
        <v/>
      </c>
      <c r="FT42" s="77">
        <v>78</v>
      </c>
      <c r="FU42" s="114">
        <f t="shared" si="170"/>
        <v>1.3671498431283193E-3</v>
      </c>
      <c r="FV42" s="115" t="str">
        <f t="shared" si="92"/>
        <v/>
      </c>
      <c r="FW42" s="115">
        <f t="shared" si="93"/>
        <v>78</v>
      </c>
      <c r="FX42" s="115" t="str">
        <f>IF(FW42&lt;&gt;"", IF(RANK(FW42, FW$5:FW$62)+COUNTIF(FW$5:FW42,FW42)-1&lt;=(FX$65-FV$63),RANK(FW42, FW$5:FW$62)+COUNTIF(FW$5:FW42,FW42)-1, ""), "")</f>
        <v/>
      </c>
      <c r="FY42" s="117" t="str">
        <f t="shared" si="94"/>
        <v/>
      </c>
      <c r="FZ42" s="77">
        <v>52</v>
      </c>
      <c r="GA42" s="114">
        <f t="shared" si="171"/>
        <v>9.0788462881486137E-4</v>
      </c>
      <c r="GB42" s="115" t="str">
        <f t="shared" si="95"/>
        <v/>
      </c>
      <c r="GC42" s="115">
        <f t="shared" si="96"/>
        <v>52</v>
      </c>
      <c r="GD42" s="115" t="str">
        <f>IF(GC42&lt;&gt;"", IF(RANK(GC42, GC$5:GC$62)+COUNTIF(GC$5:GC42,GC42)-1&lt;=(GD$65-GB$63),RANK(GC42, GC$5:GC$62)+COUNTIF(GC$5:GC42,GC42)-1, ""), "")</f>
        <v/>
      </c>
      <c r="GE42" s="117" t="str">
        <f t="shared" si="97"/>
        <v/>
      </c>
      <c r="GF42" s="77">
        <v>23</v>
      </c>
      <c r="GG42" s="114">
        <f t="shared" si="172"/>
        <v>3.7527125585341581E-4</v>
      </c>
      <c r="GH42" s="115" t="str">
        <f t="shared" si="98"/>
        <v/>
      </c>
      <c r="GI42" s="115">
        <f t="shared" si="99"/>
        <v>23</v>
      </c>
      <c r="GJ42" s="115" t="str">
        <f>IF(GI42&lt;&gt;"", IF(RANK(GI42, GI$5:GI$62)+COUNTIF(GI$5:GI42,GI42)-1&lt;=(GJ$65-GH$63),RANK(GI42, GI$5:GI$62)+COUNTIF(GI$5:GI42,GI42)-1, ""), "")</f>
        <v/>
      </c>
      <c r="GK42" s="117" t="str">
        <f t="shared" si="100"/>
        <v/>
      </c>
      <c r="GL42" s="77">
        <v>84</v>
      </c>
      <c r="GM42" s="114">
        <f t="shared" si="173"/>
        <v>1.3944917575576473E-3</v>
      </c>
      <c r="GN42" s="115" t="str">
        <f t="shared" si="101"/>
        <v/>
      </c>
      <c r="GO42" s="115">
        <f t="shared" si="102"/>
        <v>84</v>
      </c>
      <c r="GP42" s="115" t="str">
        <f>IF(GO42&lt;&gt;"", IF(RANK(GO42, GO$5:GO$62)+COUNTIF(GO$5:GO42,GO42)-1&lt;=(GP$65-GN$63),RANK(GO42, GO$5:GO$62)+COUNTIF(GO$5:GO42,GO42)-1, ""), "")</f>
        <v/>
      </c>
      <c r="GQ42" s="117" t="str">
        <f t="shared" si="103"/>
        <v/>
      </c>
      <c r="GR42" s="77">
        <v>81</v>
      </c>
      <c r="GS42" s="114">
        <f t="shared" si="174"/>
        <v>1.6012968527597659E-3</v>
      </c>
      <c r="GT42" s="115" t="str">
        <f t="shared" si="104"/>
        <v/>
      </c>
      <c r="GU42" s="115">
        <f t="shared" si="105"/>
        <v>81</v>
      </c>
      <c r="GV42" s="115" t="str">
        <f>IF(GU42&lt;&gt;"", IF(RANK(GU42, GU$5:GU$62)+COUNTIF(GU$5:GU42,GU42)-1&lt;=(GV$65-GT$63),RANK(GU42, GU$5:GU$62)+COUNTIF(GU$5:GU42,GU42)-1, ""), "")</f>
        <v/>
      </c>
      <c r="GW42" s="117" t="str">
        <f t="shared" si="106"/>
        <v/>
      </c>
      <c r="GX42" s="77">
        <v>107</v>
      </c>
      <c r="GY42" s="114">
        <f t="shared" si="175"/>
        <v>1.7239157053554166E-3</v>
      </c>
      <c r="GZ42" s="115" t="str">
        <f t="shared" si="107"/>
        <v/>
      </c>
      <c r="HA42" s="115">
        <f t="shared" si="108"/>
        <v>107</v>
      </c>
      <c r="HB42" s="115" t="str">
        <f>IF(HA42&lt;&gt;"", IF(RANK(HA42, HA$5:HA$62)+COUNTIF(HA$5:HA42,HA42)-1&lt;=(HB$65-GZ$63),RANK(HA42, HA$5:HA$62)+COUNTIF(HA$5:HA42,HA42)-1, ""), "")</f>
        <v/>
      </c>
      <c r="HC42" s="117" t="str">
        <f t="shared" si="109"/>
        <v/>
      </c>
      <c r="HD42" s="77">
        <v>43</v>
      </c>
      <c r="HE42" s="114">
        <f t="shared" si="176"/>
        <v>8.2224261893835092E-4</v>
      </c>
      <c r="HF42" s="115" t="str">
        <f t="shared" si="110"/>
        <v/>
      </c>
      <c r="HG42" s="115">
        <f t="shared" si="111"/>
        <v>43</v>
      </c>
      <c r="HH42" s="115" t="str">
        <f>IF(HG42&lt;&gt;"", IF(RANK(HG42, HG$5:HG$62)+COUNTIF(HG$5:HG42,HG42)-1&lt;=(HH$65-HF$63),RANK(HG42, HG$5:HG$62)+COUNTIF(HG$5:HG42,HG42)-1, ""), "")</f>
        <v/>
      </c>
      <c r="HI42" s="117" t="str">
        <f t="shared" si="112"/>
        <v/>
      </c>
      <c r="HJ42" s="77">
        <v>573</v>
      </c>
      <c r="HK42" s="114">
        <f t="shared" si="177"/>
        <v>7.8579264947888101E-3</v>
      </c>
      <c r="HL42" s="115" t="str">
        <f t="shared" si="113"/>
        <v/>
      </c>
      <c r="HM42" s="115">
        <f t="shared" si="114"/>
        <v>573</v>
      </c>
      <c r="HN42" s="115" t="str">
        <f>IF(HM42&lt;&gt;"", IF(RANK(HM42, HM$5:HM$62)+COUNTIF(HM$5:HM42,HM42)-1&lt;=(HN$65-HL$63),RANK(HM42, HM$5:HM$62)+COUNTIF(HM$5:HM42,HM42)-1, ""), "")</f>
        <v/>
      </c>
      <c r="HO42" s="117" t="str">
        <f t="shared" si="115"/>
        <v/>
      </c>
      <c r="HP42" s="77">
        <v>430</v>
      </c>
      <c r="HQ42" s="114">
        <f t="shared" si="178"/>
        <v>5.8312991592080286E-3</v>
      </c>
      <c r="HR42" s="115" t="str">
        <f t="shared" si="116"/>
        <v/>
      </c>
      <c r="HS42" s="115">
        <f t="shared" si="117"/>
        <v>430</v>
      </c>
      <c r="HT42" s="115" t="str">
        <f>IF(HS42&lt;&gt;"", IF(RANK(HS42, HS$5:HS$62)+COUNTIF(HS$5:HS42,HS42)-1&lt;=(HT$65-HR$63),RANK(HS42, HS$5:HS$62)+COUNTIF(HS$5:HS42,HS42)-1, ""), "")</f>
        <v/>
      </c>
      <c r="HU42" s="117" t="str">
        <f t="shared" si="118"/>
        <v/>
      </c>
      <c r="HV42" s="77">
        <v>184</v>
      </c>
      <c r="HW42" s="114">
        <f t="shared" si="179"/>
        <v>2.8760335745658598E-3</v>
      </c>
      <c r="HX42" s="115" t="str">
        <f t="shared" si="119"/>
        <v/>
      </c>
      <c r="HY42" s="115">
        <f t="shared" si="120"/>
        <v>184</v>
      </c>
      <c r="HZ42" s="115" t="str">
        <f>IF(HY42&lt;&gt;"", IF(RANK(HY42, HY$5:HY$62)+COUNTIF(HY$5:HY42,HY42)-1&lt;=(HZ$65-HX$63),RANK(HY42, HY$5:HY$62)+COUNTIF(HY$5:HY42,HY42)-1, ""), "")</f>
        <v/>
      </c>
      <c r="IA42" s="117" t="str">
        <f t="shared" si="121"/>
        <v/>
      </c>
      <c r="IB42" s="77">
        <v>339</v>
      </c>
      <c r="IC42" s="114">
        <f t="shared" si="180"/>
        <v>4.9831689426568081E-3</v>
      </c>
      <c r="ID42" s="115" t="str">
        <f t="shared" si="122"/>
        <v/>
      </c>
      <c r="IE42" s="115">
        <f t="shared" si="123"/>
        <v>339</v>
      </c>
      <c r="IF42" s="115" t="str">
        <f>IF(IE42&lt;&gt;"", IF(RANK(IE42, IE$5:IE$62)+COUNTIF(IE$5:IE42,IE42)-1&lt;=(IF$65-ID$63),RANK(IE42, IE$5:IE$62)+COUNTIF(IE$5:IE42,IE42)-1, ""), "")</f>
        <v/>
      </c>
      <c r="IG42" s="117" t="str">
        <f t="shared" si="124"/>
        <v/>
      </c>
      <c r="IH42" s="77">
        <v>434</v>
      </c>
      <c r="II42" s="114">
        <f t="shared" si="181"/>
        <v>7.4583261728819383E-3</v>
      </c>
      <c r="IJ42" s="115" t="str">
        <f t="shared" si="125"/>
        <v/>
      </c>
      <c r="IK42" s="115">
        <f t="shared" si="126"/>
        <v>434</v>
      </c>
      <c r="IL42" s="115" t="str">
        <f>IF(IK42&lt;&gt;"", IF(RANK(IK42, IK$5:IK$62)+COUNTIF(IK$5:IK42,IK42)-1&lt;=(IL$65-IJ$63),RANK(IK42, IK$5:IK$62)+COUNTIF(IK$5:IK42,IK42)-1, ""), "")</f>
        <v/>
      </c>
      <c r="IM42" s="117" t="str">
        <f t="shared" si="127"/>
        <v/>
      </c>
      <c r="IN42" s="104" t="str">
        <f t="shared" si="128"/>
        <v/>
      </c>
      <c r="IO42" s="41">
        <f t="shared" si="129"/>
        <v>6478</v>
      </c>
      <c r="IP42" s="42">
        <v>5240</v>
      </c>
      <c r="IQ42" s="43">
        <f t="shared" si="130"/>
        <v>11718</v>
      </c>
      <c r="IR42" s="43"/>
      <c r="IS42" s="98" t="str">
        <f t="shared" si="182"/>
        <v/>
      </c>
      <c r="IT42" s="77" t="str">
        <f t="shared" si="183"/>
        <v/>
      </c>
      <c r="IU42" s="77" t="str">
        <f t="shared" si="132"/>
        <v/>
      </c>
      <c r="IV42" s="77"/>
      <c r="IW42" s="99" t="str">
        <f t="shared" si="133"/>
        <v/>
      </c>
      <c r="IX42" s="77" t="str">
        <f t="shared" si="134"/>
        <v/>
      </c>
      <c r="IY42" s="98" t="str">
        <f t="shared" si="135"/>
        <v/>
      </c>
      <c r="IZ42" s="98" t="str">
        <f>IF(IY42&lt;&gt;"", IF(RANK(IY42, $IY$5:$IY$62)+COUNTIF(IY$5:IY42,IY42)-1&lt;=(400-$IU$63-$IX$63), RANK(IY42, $IY$5:$IY$62)+COUNTIF(IY$5:IY42,IY42)-1, ""), "")</f>
        <v/>
      </c>
      <c r="JA42" s="82" t="str">
        <f t="shared" si="136"/>
        <v/>
      </c>
      <c r="JB42" s="90" t="str">
        <f t="shared" si="137"/>
        <v/>
      </c>
      <c r="JD42" s="106">
        <f t="shared" si="184"/>
        <v>3.6711128967154726E-4</v>
      </c>
      <c r="JE42" s="56">
        <f t="shared" si="185"/>
        <v>0</v>
      </c>
      <c r="JF42" s="64">
        <f t="shared" si="138"/>
        <v>-3.6711128967154726E-4</v>
      </c>
      <c r="JH42" s="108" t="str">
        <f t="shared" si="186"/>
        <v/>
      </c>
      <c r="JI42" s="56" t="str">
        <f t="shared" si="139"/>
        <v/>
      </c>
      <c r="JJ42" s="56" t="str">
        <f t="shared" si="187"/>
        <v/>
      </c>
      <c r="JK42" s="107" t="str">
        <f t="shared" si="140"/>
        <v/>
      </c>
    </row>
    <row r="43" spans="1:271" ht="15" customHeight="1" x14ac:dyDescent="0.2">
      <c r="A43" s="100" t="s">
        <v>235</v>
      </c>
      <c r="B43" s="77">
        <v>1996</v>
      </c>
      <c r="C43" s="114">
        <f t="shared" si="141"/>
        <v>2.8889853813865971E-2</v>
      </c>
      <c r="D43" s="115" t="str">
        <f t="shared" si="5"/>
        <v/>
      </c>
      <c r="E43" s="115">
        <f t="shared" si="6"/>
        <v>1996</v>
      </c>
      <c r="F43" s="115" t="str">
        <f>IF(E43&lt;&gt;"", IF(RANK(E43, E$5:E$62)+COUNTIF(E$5:E43,E43)-1&lt;=(F$65-D$63),RANK(E43, E$5:E$62)+COUNTIF(E$5:E43,E43)-1, ""), "")</f>
        <v/>
      </c>
      <c r="G43" s="117" t="str">
        <f t="shared" si="7"/>
        <v/>
      </c>
      <c r="H43" s="77">
        <v>3601</v>
      </c>
      <c r="I43" s="114">
        <f t="shared" si="142"/>
        <v>5.8785118435444116E-2</v>
      </c>
      <c r="J43" s="115" t="str">
        <f t="shared" si="8"/>
        <v/>
      </c>
      <c r="K43" s="115">
        <f t="shared" si="9"/>
        <v>3601</v>
      </c>
      <c r="L43" s="115" t="str">
        <f>IF(K43&lt;&gt;"", IF(RANK(K43, K$5:K$62)+COUNTIF(K$5:K43,K43)-1&lt;=(L$65-J$63),RANK(K43, K$5:K$62)+COUNTIF(K$5:K43,K43)-1, ""), "")</f>
        <v/>
      </c>
      <c r="M43" s="117" t="str">
        <f t="shared" si="10"/>
        <v/>
      </c>
      <c r="N43" s="77">
        <v>1405</v>
      </c>
      <c r="O43" s="114">
        <f t="shared" si="143"/>
        <v>2.4087090690896623E-2</v>
      </c>
      <c r="P43" s="115" t="str">
        <f t="shared" si="11"/>
        <v/>
      </c>
      <c r="Q43" s="115">
        <f t="shared" si="12"/>
        <v>1405</v>
      </c>
      <c r="R43" s="115" t="str">
        <f>IF(Q43&lt;&gt;"", IF(RANK(Q43, Q$5:Q$62)+COUNTIF(Q$5:Q43,Q43)-1&lt;=(R$65-P$63),RANK(Q43, Q$5:Q$62)+COUNTIF(Q$5:Q43,Q43)-1, ""), "")</f>
        <v/>
      </c>
      <c r="S43" s="117" t="str">
        <f t="shared" si="13"/>
        <v/>
      </c>
      <c r="T43" s="77">
        <v>1964</v>
      </c>
      <c r="U43" s="114">
        <f t="shared" si="144"/>
        <v>3.4381345844128559E-2</v>
      </c>
      <c r="V43" s="115" t="str">
        <f t="shared" si="14"/>
        <v/>
      </c>
      <c r="W43" s="115">
        <f t="shared" si="15"/>
        <v>1964</v>
      </c>
      <c r="X43" s="115" t="str">
        <f>IF(W43&lt;&gt;"", IF(RANK(W43, W$5:W$62)+COUNTIF(W$5:W43,W43)-1&lt;=(X$65-V$63),RANK(W43, W$5:W$62)+COUNTIF(W$5:W43,W43)-1, ""), "")</f>
        <v/>
      </c>
      <c r="Y43" s="117" t="str">
        <f t="shared" si="16"/>
        <v/>
      </c>
      <c r="Z43" s="77">
        <v>530</v>
      </c>
      <c r="AA43" s="114">
        <f t="shared" si="145"/>
        <v>9.5702419646081626E-3</v>
      </c>
      <c r="AB43" s="115" t="str">
        <f t="shared" si="17"/>
        <v/>
      </c>
      <c r="AC43" s="115">
        <f t="shared" si="18"/>
        <v>530</v>
      </c>
      <c r="AD43" s="115" t="str">
        <f>IF(AC43&lt;&gt;"", IF(RANK(AC43, AC$5:AC$62)+COUNTIF(AC$5:AC43,AC43)-1&lt;=(AD$65-AB$63),RANK(AC43, AC$5:AC$62)+COUNTIF(AC$5:AC43,AC43)-1, ""), "")</f>
        <v/>
      </c>
      <c r="AE43" s="117" t="str">
        <f t="shared" si="19"/>
        <v/>
      </c>
      <c r="AF43" s="77">
        <v>745</v>
      </c>
      <c r="AG43" s="114">
        <f t="shared" si="146"/>
        <v>1.0067295478500582E-2</v>
      </c>
      <c r="AH43" s="115" t="str">
        <f t="shared" si="20"/>
        <v/>
      </c>
      <c r="AI43" s="115">
        <f t="shared" si="21"/>
        <v>745</v>
      </c>
      <c r="AJ43" s="115" t="str">
        <f>IF(AI43&lt;&gt;"", IF(RANK(AI43, AI$5:AI$62)+COUNTIF(AI$5:AI43,AI43)-1&lt;=(AJ$65-AH$63),RANK(AI43, AI$5:AI$62)+COUNTIF(AI$5:AI43,AI43)-1, ""), "")</f>
        <v/>
      </c>
      <c r="AK43" s="117" t="str">
        <f t="shared" si="22"/>
        <v/>
      </c>
      <c r="AL43" s="77">
        <v>1069</v>
      </c>
      <c r="AM43" s="114">
        <f t="shared" si="147"/>
        <v>1.6822459320806976E-2</v>
      </c>
      <c r="AN43" s="115" t="str">
        <f t="shared" si="23"/>
        <v/>
      </c>
      <c r="AO43" s="115">
        <f t="shared" si="24"/>
        <v>1069</v>
      </c>
      <c r="AP43" s="115" t="str">
        <f>IF(AO43&lt;&gt;"", IF(RANK(AO43, AO$5:AO$62)+COUNTIF(AO$5:AO43,AO43)-1&lt;=(AP$65-AN$63),RANK(AO43, AO$5:AO$62)+COUNTIF(AO$5:AO43,AO43)-1, ""), "")</f>
        <v/>
      </c>
      <c r="AQ43" s="117" t="str">
        <f t="shared" si="25"/>
        <v/>
      </c>
      <c r="AR43" s="77">
        <v>3831</v>
      </c>
      <c r="AS43" s="114">
        <f t="shared" si="148"/>
        <v>4.9355200267968719E-2</v>
      </c>
      <c r="AT43" s="115" t="str">
        <f t="shared" si="26"/>
        <v/>
      </c>
      <c r="AU43" s="115">
        <f t="shared" si="27"/>
        <v>3831</v>
      </c>
      <c r="AV43" s="115" t="str">
        <f>IF(AU43&lt;&gt;"", IF(RANK(AU43, AU$5:AU$62)+COUNTIF(AU$5:AU43,AU43)-1&lt;=(AV$65-AT$63),RANK(AU43, AU$5:AU$62)+COUNTIF(AU$5:AU43,AU43)-1, ""), "")</f>
        <v/>
      </c>
      <c r="AW43" s="117" t="str">
        <f t="shared" si="28"/>
        <v/>
      </c>
      <c r="AX43" s="77">
        <v>2533</v>
      </c>
      <c r="AY43" s="114">
        <f t="shared" si="149"/>
        <v>3.4797779975821522E-2</v>
      </c>
      <c r="AZ43" s="115" t="str">
        <f t="shared" si="29"/>
        <v/>
      </c>
      <c r="BA43" s="115">
        <f t="shared" si="30"/>
        <v>2533</v>
      </c>
      <c r="BB43" s="115" t="str">
        <f>IF(BA43&lt;&gt;"", IF(RANK(BA43, BA$5:BA$62)+COUNTIF(BA$5:BA43,BA43)-1&lt;=(BB$65-AZ$63),RANK(BA43, BA$5:BA$62)+COUNTIF(BA$5:BA43,BA43)-1, ""), "")</f>
        <v/>
      </c>
      <c r="BC43" s="117" t="str">
        <f t="shared" si="31"/>
        <v/>
      </c>
      <c r="BD43" s="77">
        <v>1129</v>
      </c>
      <c r="BE43" s="114">
        <f t="shared" si="150"/>
        <v>1.6045592791563628E-2</v>
      </c>
      <c r="BF43" s="115" t="str">
        <f t="shared" si="32"/>
        <v/>
      </c>
      <c r="BG43" s="115">
        <f t="shared" si="33"/>
        <v>1129</v>
      </c>
      <c r="BH43" s="115" t="str">
        <f>IF(BG43&lt;&gt;"", IF(RANK(BG43, BG$5:BG$62)+COUNTIF(BG$5:BG43,BG43)-1&lt;=(BH$65-BF$63),RANK(BG43, BG$5:BG$62)+COUNTIF(BG$5:BG43,BG43)-1, ""), "")</f>
        <v/>
      </c>
      <c r="BI43" s="117" t="str">
        <f t="shared" si="34"/>
        <v/>
      </c>
      <c r="BJ43" s="77">
        <v>1815</v>
      </c>
      <c r="BK43" s="114">
        <f t="shared" si="151"/>
        <v>2.5448681996634887E-2</v>
      </c>
      <c r="BL43" s="115" t="str">
        <f t="shared" si="35"/>
        <v/>
      </c>
      <c r="BM43" s="115">
        <f t="shared" si="36"/>
        <v>1815</v>
      </c>
      <c r="BN43" s="115" t="str">
        <f>IF(BM43&lt;&gt;"", IF(RANK(BM43, BM$5:BM$62)+COUNTIF(BM$5:BM43,BM43)-1&lt;=(BN$65-BL$63),RANK(BM43, BM$5:BM$62)+COUNTIF(BM$5:BM43,BM43)-1, ""), "")</f>
        <v/>
      </c>
      <c r="BO43" s="117" t="str">
        <f t="shared" si="37"/>
        <v/>
      </c>
      <c r="BP43" s="77">
        <v>1136</v>
      </c>
      <c r="BQ43" s="114">
        <f t="shared" si="152"/>
        <v>1.5823710492958727E-2</v>
      </c>
      <c r="BR43" s="115" t="str">
        <f t="shared" si="38"/>
        <v/>
      </c>
      <c r="BS43" s="115">
        <f t="shared" si="39"/>
        <v>1136</v>
      </c>
      <c r="BT43" s="115" t="str">
        <f>IF(BS43&lt;&gt;"", IF(RANK(BS43, BS$5:BS$62)+COUNTIF(BS$5:BS43,BS43)-1&lt;=(BT$65-BR$63),RANK(BS43, BS$5:BS$62)+COUNTIF(BS$5:BS43,BS43)-1, ""), "")</f>
        <v/>
      </c>
      <c r="BU43" s="117" t="str">
        <f t="shared" si="40"/>
        <v/>
      </c>
      <c r="BV43" s="77">
        <v>584</v>
      </c>
      <c r="BW43" s="114">
        <f t="shared" si="153"/>
        <v>8.4533545632192227E-3</v>
      </c>
      <c r="BX43" s="115" t="str">
        <f t="shared" si="41"/>
        <v/>
      </c>
      <c r="BY43" s="115">
        <f t="shared" si="42"/>
        <v>584</v>
      </c>
      <c r="BZ43" s="115" t="str">
        <f>IF(BY43&lt;&gt;"", IF(RANK(BY43, BY$5:BY$62)+COUNTIF(BY$5:BY43,BY43)-1&lt;=(BZ$65-BX$63),RANK(BY43, BY$5:BY$62)+COUNTIF(BY$5:BY43,BY43)-1, ""), "")</f>
        <v/>
      </c>
      <c r="CA43" s="117" t="str">
        <f t="shared" si="43"/>
        <v/>
      </c>
      <c r="CB43" s="77">
        <v>974</v>
      </c>
      <c r="CC43" s="114">
        <f t="shared" si="154"/>
        <v>1.3455640593484927E-2</v>
      </c>
      <c r="CD43" s="115" t="str">
        <f t="shared" si="44"/>
        <v/>
      </c>
      <c r="CE43" s="115">
        <f t="shared" si="45"/>
        <v>974</v>
      </c>
      <c r="CF43" s="115" t="str">
        <f>IF(CE43&lt;&gt;"", IF(RANK(CE43, CE$5:CE$62)+COUNTIF(CE$5:CE43,CE43)-1&lt;=(CF$65-CD$63),RANK(CE43, CE$5:CE$62)+COUNTIF(CE$5:CE43,CE43)-1, ""), "")</f>
        <v/>
      </c>
      <c r="CG43" s="117" t="str">
        <f t="shared" si="46"/>
        <v/>
      </c>
      <c r="CH43" s="77">
        <v>1017</v>
      </c>
      <c r="CI43" s="114">
        <f t="shared" si="155"/>
        <v>1.5224550898203593E-2</v>
      </c>
      <c r="CJ43" s="115" t="str">
        <f t="shared" si="47"/>
        <v/>
      </c>
      <c r="CK43" s="115">
        <f t="shared" si="48"/>
        <v>1017</v>
      </c>
      <c r="CL43" s="115" t="str">
        <f>IF(CK43&lt;&gt;"", IF(RANK(CK43, CK$5:CK$62)+COUNTIF(CK$5:CK43,CK43)-1&lt;=(CL$65-CJ$63),RANK(CK43, CK$5:CK$62)+COUNTIF(CK$5:CK43,CK43)-1, ""), "")</f>
        <v/>
      </c>
      <c r="CM43" s="117" t="str">
        <f t="shared" si="49"/>
        <v/>
      </c>
      <c r="CN43" s="77">
        <v>560</v>
      </c>
      <c r="CO43" s="114">
        <f t="shared" si="156"/>
        <v>7.7529038778363863E-3</v>
      </c>
      <c r="CP43" s="115" t="str">
        <f t="shared" si="50"/>
        <v/>
      </c>
      <c r="CQ43" s="115">
        <f t="shared" si="51"/>
        <v>560</v>
      </c>
      <c r="CR43" s="115" t="str">
        <f>IF(CQ43&lt;&gt;"", IF(RANK(CQ43, CQ$5:CQ$62)+COUNTIF(CQ$5:CQ43,CQ43)-1&lt;=(CR$65-CP$63),RANK(CQ43, CQ$5:CQ$62)+COUNTIF(CQ$5:CQ43,CQ43)-1, ""), "")</f>
        <v/>
      </c>
      <c r="CS43" s="117" t="str">
        <f t="shared" si="52"/>
        <v/>
      </c>
      <c r="CT43" s="77">
        <v>400</v>
      </c>
      <c r="CU43" s="114">
        <f t="shared" si="157"/>
        <v>5.5222685479194853E-3</v>
      </c>
      <c r="CV43" s="115" t="str">
        <f t="shared" si="53"/>
        <v/>
      </c>
      <c r="CW43" s="115">
        <f t="shared" si="54"/>
        <v>400</v>
      </c>
      <c r="CX43" s="115" t="str">
        <f>IF(CW43&lt;&gt;"", IF(RANK(CW43, CW$5:CW$62)+COUNTIF(CW$5:CW43,CW43)-1&lt;=(CX$65-CV$63),RANK(CW43, CW$5:CW$62)+COUNTIF(CW$5:CW43,CW43)-1, ""), "")</f>
        <v/>
      </c>
      <c r="CY43" s="117" t="str">
        <f t="shared" si="55"/>
        <v/>
      </c>
      <c r="CZ43" s="77">
        <v>409</v>
      </c>
      <c r="DA43" s="114">
        <f t="shared" si="158"/>
        <v>5.5875080260659295E-3</v>
      </c>
      <c r="DB43" s="115" t="str">
        <f t="shared" si="56"/>
        <v/>
      </c>
      <c r="DC43" s="115">
        <f t="shared" si="57"/>
        <v>409</v>
      </c>
      <c r="DD43" s="115" t="str">
        <f>IF(DC43&lt;&gt;"", IF(RANK(DC43, DC$5:DC$62)+COUNTIF(DC$5:DC43,DC43)-1&lt;=(DD$65-DB$63),RANK(DC43, DC$5:DC$62)+COUNTIF(DC$5:DC43,DC43)-1, ""), "")</f>
        <v/>
      </c>
      <c r="DE43" s="117" t="str">
        <f t="shared" si="58"/>
        <v/>
      </c>
      <c r="DF43" s="77">
        <v>307</v>
      </c>
      <c r="DG43" s="114">
        <f t="shared" si="159"/>
        <v>4.7911106949451443E-3</v>
      </c>
      <c r="DH43" s="115" t="str">
        <f t="shared" si="59"/>
        <v/>
      </c>
      <c r="DI43" s="115">
        <f t="shared" si="60"/>
        <v>307</v>
      </c>
      <c r="DJ43" s="115" t="str">
        <f>IF(DI43&lt;&gt;"", IF(RANK(DI43, DI$5:DI$62)+COUNTIF(DI$5:DI43,DI43)-1&lt;=(DJ$65-DH$63),RANK(DI43, DI$5:DI$62)+COUNTIF(DI$5:DI43,DI43)-1, ""), "")</f>
        <v/>
      </c>
      <c r="DK43" s="117" t="str">
        <f t="shared" si="61"/>
        <v/>
      </c>
      <c r="DL43" s="77">
        <v>394</v>
      </c>
      <c r="DM43" s="114">
        <f t="shared" si="160"/>
        <v>5.3945999233254837E-3</v>
      </c>
      <c r="DN43" s="115" t="str">
        <f t="shared" si="62"/>
        <v/>
      </c>
      <c r="DO43" s="115">
        <f t="shared" si="63"/>
        <v>394</v>
      </c>
      <c r="DP43" s="115" t="str">
        <f>IF(DO43&lt;&gt;"", IF(RANK(DO43, DO$5:DO$62)+COUNTIF(DO$5:DO43,DO43)-1&lt;=(DP$65-DN$63),RANK(DO43, DO$5:DO$62)+COUNTIF(DO$5:DO43,DO43)-1, ""), "")</f>
        <v/>
      </c>
      <c r="DQ43" s="117" t="str">
        <f t="shared" si="64"/>
        <v/>
      </c>
      <c r="DR43" s="77">
        <v>285</v>
      </c>
      <c r="DS43" s="114">
        <f t="shared" si="161"/>
        <v>4.3464999237456158E-3</v>
      </c>
      <c r="DT43" s="115" t="str">
        <f t="shared" si="65"/>
        <v/>
      </c>
      <c r="DU43" s="115">
        <f t="shared" si="66"/>
        <v>285</v>
      </c>
      <c r="DV43" s="115" t="str">
        <f>IF(DU43&lt;&gt;"", IF(RANK(DU43, DU$5:DU$62)+COUNTIF(DU$5:DU43,DU43)-1&lt;=(DV$65-DT$63),RANK(DU43, DU$5:DU$62)+COUNTIF(DU$5:DU43,DU43)-1, ""), "")</f>
        <v/>
      </c>
      <c r="DW43" s="117" t="str">
        <f t="shared" si="67"/>
        <v/>
      </c>
      <c r="DX43" s="77">
        <v>301</v>
      </c>
      <c r="DY43" s="114">
        <f t="shared" si="162"/>
        <v>4.2735042735042739E-3</v>
      </c>
      <c r="DZ43" s="115" t="str">
        <f t="shared" si="68"/>
        <v/>
      </c>
      <c r="EA43" s="115">
        <f t="shared" si="69"/>
        <v>301</v>
      </c>
      <c r="EB43" s="115" t="str">
        <f>IF(EA43&lt;&gt;"", IF(RANK(EA43, EA$5:EA$62)+COUNTIF(EA$5:EA43,EA43)-1&lt;=(EB$65-DZ$63),RANK(EA43, EA$5:EA$62)+COUNTIF(EA$5:EA43,EA43)-1, ""), "")</f>
        <v/>
      </c>
      <c r="EC43" s="117" t="str">
        <f t="shared" si="70"/>
        <v/>
      </c>
      <c r="ED43" s="77">
        <v>251</v>
      </c>
      <c r="EE43" s="114">
        <f t="shared" si="163"/>
        <v>4.1642472003318122E-3</v>
      </c>
      <c r="EF43" s="115" t="str">
        <f t="shared" si="71"/>
        <v/>
      </c>
      <c r="EG43" s="116">
        <f t="shared" si="72"/>
        <v>251</v>
      </c>
      <c r="EH43" s="115" t="str">
        <f>IF(EG43&lt;&gt;"", IF(RANK(EG43, EG$5:EG$62)+COUNTIF(EG$5:EG43,EG43)-1&lt;=(EH$65-EF$63),RANK(EG43, EG$5:EG$62)+COUNTIF(EG$5:EG43,EG43)-1, ""), "")</f>
        <v/>
      </c>
      <c r="EI43" s="117" t="str">
        <f t="shared" si="73"/>
        <v/>
      </c>
      <c r="EJ43" s="77">
        <v>219</v>
      </c>
      <c r="EK43" s="114">
        <f t="shared" si="164"/>
        <v>3.3565790482029275E-3</v>
      </c>
      <c r="EL43" s="115" t="str">
        <f t="shared" si="74"/>
        <v/>
      </c>
      <c r="EM43" s="115">
        <f t="shared" si="75"/>
        <v>219</v>
      </c>
      <c r="EN43" s="115" t="str">
        <f>IF(EM43&lt;&gt;"", IF(RANK(EM43, EM$5:EM$62)+COUNTIF(EM$5:EM43,EM43)-1&lt;=(EN$65-EL$63),RANK(EM43, EM$5:EM$62)+COUNTIF(EM$5:EM43,EM43)-1, ""), "")</f>
        <v/>
      </c>
      <c r="EO43" s="117" t="str">
        <f t="shared" si="76"/>
        <v/>
      </c>
      <c r="EP43" s="77">
        <v>212</v>
      </c>
      <c r="EQ43" s="114">
        <f t="shared" si="165"/>
        <v>3.061062419683209E-3</v>
      </c>
      <c r="ER43" s="115" t="str">
        <f t="shared" si="77"/>
        <v/>
      </c>
      <c r="ES43" s="115">
        <f t="shared" si="78"/>
        <v>212</v>
      </c>
      <c r="ET43" s="115" t="str">
        <f>IF(ES43&lt;&gt;"", IF(RANK(ES43, ES$5:ES$62)+COUNTIF(ES$5:ES43,ES43)-1&lt;=(ET$65-ER$63),RANK(ES43, ES$5:ES$62)+COUNTIF(ES$5:ES43,ES43)-1, ""), "")</f>
        <v/>
      </c>
      <c r="EU43" s="117" t="str">
        <f t="shared" si="79"/>
        <v/>
      </c>
      <c r="EV43" s="77">
        <v>469</v>
      </c>
      <c r="EW43" s="114">
        <f t="shared" si="166"/>
        <v>7.5407990996060777E-3</v>
      </c>
      <c r="EX43" s="115" t="str">
        <f t="shared" si="80"/>
        <v/>
      </c>
      <c r="EY43" s="115">
        <f t="shared" si="81"/>
        <v>469</v>
      </c>
      <c r="EZ43" s="115" t="str">
        <f>IF(EY43&lt;&gt;"", IF(RANK(EY43, EY$5:EY$62)+COUNTIF(EY$5:EY43,EY43)-1&lt;=(EZ$65-EX$63),RANK(EY43, EY$5:EY$62)+COUNTIF(EY$5:EY43,EY43)-1, ""), "")</f>
        <v/>
      </c>
      <c r="FA43" s="117" t="str">
        <f t="shared" si="82"/>
        <v/>
      </c>
      <c r="FB43" s="77">
        <v>436</v>
      </c>
      <c r="FC43" s="114">
        <f t="shared" si="167"/>
        <v>7.2448114853525198E-3</v>
      </c>
      <c r="FD43" s="115" t="str">
        <f t="shared" si="83"/>
        <v/>
      </c>
      <c r="FE43" s="115">
        <f t="shared" si="84"/>
        <v>436</v>
      </c>
      <c r="FF43" s="115" t="str">
        <f>IF(FE43&lt;&gt;"", IF(RANK(FE43, FE$5:FE$62)+COUNTIF(FE$5:FE43,FE43)-1&lt;=(FF$65-FD$63),RANK(FE43, FE$5:FE$62)+COUNTIF(FE$5:FE43,FE43)-1, ""), "")</f>
        <v/>
      </c>
      <c r="FG43" s="117" t="str">
        <f t="shared" si="85"/>
        <v/>
      </c>
      <c r="FH43" s="77">
        <v>498</v>
      </c>
      <c r="FI43" s="114">
        <f t="shared" si="168"/>
        <v>7.4347222429571687E-3</v>
      </c>
      <c r="FJ43" s="115" t="str">
        <f t="shared" si="86"/>
        <v/>
      </c>
      <c r="FK43" s="115">
        <f t="shared" si="87"/>
        <v>498</v>
      </c>
      <c r="FL43" s="115" t="str">
        <f>IF(FK43&lt;&gt;"", IF(RANK(FK43, FK$5:FK$62)+COUNTIF(FK$5:FK43,FK43)-1&lt;=(FL$65-FJ$63),RANK(FK43, FK$5:FK$62)+COUNTIF(FK$5:FK43,FK43)-1, ""), "")</f>
        <v/>
      </c>
      <c r="FM43" s="117" t="str">
        <f t="shared" si="88"/>
        <v/>
      </c>
      <c r="FN43" s="77">
        <v>614</v>
      </c>
      <c r="FO43" s="114">
        <f t="shared" si="169"/>
        <v>9.319975713418336E-3</v>
      </c>
      <c r="FP43" s="115" t="str">
        <f t="shared" si="89"/>
        <v/>
      </c>
      <c r="FQ43" s="115">
        <f t="shared" si="90"/>
        <v>614</v>
      </c>
      <c r="FR43" s="115" t="str">
        <f>IF(FQ43&lt;&gt;"", IF(RANK(FQ43, FQ$5:FQ$62)+COUNTIF(FQ$5:FQ43,FQ43)-1&lt;=(FR$65-FP$63),RANK(FQ43, FQ$5:FQ$62)+COUNTIF(FQ$5:FQ43,FQ43)-1, ""), "")</f>
        <v/>
      </c>
      <c r="FS43" s="117" t="str">
        <f t="shared" si="91"/>
        <v/>
      </c>
      <c r="FT43" s="77">
        <v>542</v>
      </c>
      <c r="FU43" s="114">
        <f t="shared" si="170"/>
        <v>9.4999386535326805E-3</v>
      </c>
      <c r="FV43" s="115" t="str">
        <f t="shared" si="92"/>
        <v/>
      </c>
      <c r="FW43" s="115">
        <f t="shared" si="93"/>
        <v>542</v>
      </c>
      <c r="FX43" s="115" t="str">
        <f>IF(FW43&lt;&gt;"", IF(RANK(FW43, FW$5:FW$62)+COUNTIF(FW$5:FW43,FW43)-1&lt;=(FX$65-FV$63),RANK(FW43, FW$5:FW$62)+COUNTIF(FW$5:FW43,FW43)-1, ""), "")</f>
        <v/>
      </c>
      <c r="FY43" s="117" t="str">
        <f t="shared" si="94"/>
        <v/>
      </c>
      <c r="FZ43" s="77">
        <v>590</v>
      </c>
      <c r="GA43" s="114">
        <f t="shared" si="171"/>
        <v>1.0300998673091696E-2</v>
      </c>
      <c r="GB43" s="115" t="str">
        <f t="shared" si="95"/>
        <v/>
      </c>
      <c r="GC43" s="115">
        <f t="shared" si="96"/>
        <v>590</v>
      </c>
      <c r="GD43" s="115" t="str">
        <f>IF(GC43&lt;&gt;"", IF(RANK(GC43, GC$5:GC$62)+COUNTIF(GC$5:GC43,GC43)-1&lt;=(GD$65-GB$63),RANK(GC43, GC$5:GC$62)+COUNTIF(GC$5:GC43,GC43)-1, ""), "")</f>
        <v/>
      </c>
      <c r="GE43" s="117" t="str">
        <f t="shared" si="97"/>
        <v/>
      </c>
      <c r="GF43" s="77">
        <v>1272</v>
      </c>
      <c r="GG43" s="114">
        <f t="shared" si="172"/>
        <v>2.0754132062849779E-2</v>
      </c>
      <c r="GH43" s="115" t="str">
        <f t="shared" si="98"/>
        <v/>
      </c>
      <c r="GI43" s="115">
        <f t="shared" si="99"/>
        <v>1272</v>
      </c>
      <c r="GJ43" s="115" t="str">
        <f>IF(GI43&lt;&gt;"", IF(RANK(GI43, GI$5:GI$62)+COUNTIF(GI$5:GI43,GI43)-1&lt;=(GJ$65-GH$63),RANK(GI43, GI$5:GI$62)+COUNTIF(GI$5:GI43,GI43)-1, ""), "")</f>
        <v/>
      </c>
      <c r="GK43" s="117" t="str">
        <f t="shared" si="100"/>
        <v/>
      </c>
      <c r="GL43" s="77">
        <v>671</v>
      </c>
      <c r="GM43" s="114">
        <f t="shared" si="173"/>
        <v>1.1139332968109301E-2</v>
      </c>
      <c r="GN43" s="115" t="str">
        <f t="shared" si="101"/>
        <v/>
      </c>
      <c r="GO43" s="115">
        <f t="shared" si="102"/>
        <v>671</v>
      </c>
      <c r="GP43" s="115" t="str">
        <f>IF(GO43&lt;&gt;"", IF(RANK(GO43, GO$5:GO$62)+COUNTIF(GO$5:GO43,GO43)-1&lt;=(GP$65-GN$63),RANK(GO43, GO$5:GO$62)+COUNTIF(GO$5:GO43,GO43)-1, ""), "")</f>
        <v/>
      </c>
      <c r="GQ43" s="117" t="str">
        <f t="shared" si="103"/>
        <v/>
      </c>
      <c r="GR43" s="77">
        <v>388</v>
      </c>
      <c r="GS43" s="114">
        <f t="shared" si="174"/>
        <v>7.6704096156887556E-3</v>
      </c>
      <c r="GT43" s="115" t="str">
        <f t="shared" si="104"/>
        <v/>
      </c>
      <c r="GU43" s="115">
        <f t="shared" si="105"/>
        <v>388</v>
      </c>
      <c r="GV43" s="115" t="str">
        <f>IF(GU43&lt;&gt;"", IF(RANK(GU43, GU$5:GU$62)+COUNTIF(GU$5:GU43,GU43)-1&lt;=(GV$65-GT$63),RANK(GU43, GU$5:GU$62)+COUNTIF(GU$5:GU43,GU43)-1, ""), "")</f>
        <v/>
      </c>
      <c r="GW43" s="117" t="str">
        <f t="shared" si="106"/>
        <v/>
      </c>
      <c r="GX43" s="77">
        <v>648</v>
      </c>
      <c r="GY43" s="114">
        <f t="shared" si="175"/>
        <v>1.0440162402526262E-2</v>
      </c>
      <c r="GZ43" s="115" t="str">
        <f t="shared" si="107"/>
        <v/>
      </c>
      <c r="HA43" s="115">
        <f t="shared" si="108"/>
        <v>648</v>
      </c>
      <c r="HB43" s="115" t="str">
        <f>IF(HA43&lt;&gt;"", IF(RANK(HA43, HA$5:HA$62)+COUNTIF(HA$5:HA43,HA43)-1&lt;=(HB$65-GZ$63),RANK(HA43, HA$5:HA$62)+COUNTIF(HA$5:HA43,HA43)-1, ""), "")</f>
        <v/>
      </c>
      <c r="HC43" s="117" t="str">
        <f t="shared" si="109"/>
        <v/>
      </c>
      <c r="HD43" s="77">
        <v>291</v>
      </c>
      <c r="HE43" s="114">
        <f t="shared" si="176"/>
        <v>5.5644791188618628E-3</v>
      </c>
      <c r="HF43" s="115" t="str">
        <f t="shared" si="110"/>
        <v/>
      </c>
      <c r="HG43" s="115">
        <f t="shared" si="111"/>
        <v>291</v>
      </c>
      <c r="HH43" s="115" t="str">
        <f>IF(HG43&lt;&gt;"", IF(RANK(HG43, HG$5:HG$62)+COUNTIF(HG$5:HG43,HG43)-1&lt;=(HH$65-HF$63),RANK(HG43, HG$5:HG$62)+COUNTIF(HG$5:HG43,HG43)-1, ""), "")</f>
        <v/>
      </c>
      <c r="HI43" s="117" t="str">
        <f t="shared" si="112"/>
        <v/>
      </c>
      <c r="HJ43" s="77">
        <v>1315</v>
      </c>
      <c r="HK43" s="114">
        <f t="shared" si="177"/>
        <v>1.8033461327482174E-2</v>
      </c>
      <c r="HL43" s="115" t="str">
        <f t="shared" si="113"/>
        <v/>
      </c>
      <c r="HM43" s="115">
        <f t="shared" si="114"/>
        <v>1315</v>
      </c>
      <c r="HN43" s="115" t="str">
        <f>IF(HM43&lt;&gt;"", IF(RANK(HM43, HM$5:HM$62)+COUNTIF(HM$5:HM43,HM43)-1&lt;=(HN$65-HL$63),RANK(HM43, HM$5:HM$62)+COUNTIF(HM$5:HM43,HM43)-1, ""), "")</f>
        <v/>
      </c>
      <c r="HO43" s="117" t="str">
        <f t="shared" si="115"/>
        <v/>
      </c>
      <c r="HP43" s="77">
        <v>943</v>
      </c>
      <c r="HQ43" s="114">
        <f t="shared" si="178"/>
        <v>1.278817466775156E-2</v>
      </c>
      <c r="HR43" s="115" t="str">
        <f t="shared" si="116"/>
        <v/>
      </c>
      <c r="HS43" s="115">
        <f t="shared" si="117"/>
        <v>943</v>
      </c>
      <c r="HT43" s="115" t="str">
        <f>IF(HS43&lt;&gt;"", IF(RANK(HS43, HS$5:HS$62)+COUNTIF(HS$5:HS43,HS43)-1&lt;=(HT$65-HR$63),RANK(HS43, HS$5:HS$62)+COUNTIF(HS$5:HS43,HS43)-1, ""), "")</f>
        <v/>
      </c>
      <c r="HU43" s="117" t="str">
        <f t="shared" si="118"/>
        <v/>
      </c>
      <c r="HV43" s="77">
        <v>2801</v>
      </c>
      <c r="HW43" s="114">
        <f t="shared" si="179"/>
        <v>4.3781358925863982E-2</v>
      </c>
      <c r="HX43" s="115" t="str">
        <f t="shared" si="119"/>
        <v/>
      </c>
      <c r="HY43" s="115">
        <f t="shared" si="120"/>
        <v>2801</v>
      </c>
      <c r="HZ43" s="115" t="str">
        <f>IF(HY43&lt;&gt;"", IF(RANK(HY43, HY$5:HY$62)+COUNTIF(HY$5:HY43,HY43)-1&lt;=(HZ$65-HX$63),RANK(HY43, HY$5:HY$62)+COUNTIF(HY$5:HY43,HY43)-1, ""), "")</f>
        <v/>
      </c>
      <c r="IA43" s="117" t="str">
        <f t="shared" si="121"/>
        <v/>
      </c>
      <c r="IB43" s="77">
        <v>1079</v>
      </c>
      <c r="IC43" s="114">
        <f t="shared" si="180"/>
        <v>1.5860882858780814E-2</v>
      </c>
      <c r="ID43" s="115" t="str">
        <f t="shared" si="122"/>
        <v/>
      </c>
      <c r="IE43" s="115">
        <f t="shared" si="123"/>
        <v>1079</v>
      </c>
      <c r="IF43" s="115" t="str">
        <f>IF(IE43&lt;&gt;"", IF(RANK(IE43, IE$5:IE$62)+COUNTIF(IE$5:IE43,IE43)-1&lt;=(IF$65-ID$63),RANK(IE43, IE$5:IE$62)+COUNTIF(IE$5:IE43,IE43)-1, ""), "")</f>
        <v/>
      </c>
      <c r="IG43" s="117" t="str">
        <f t="shared" si="124"/>
        <v/>
      </c>
      <c r="IH43" s="77">
        <v>613</v>
      </c>
      <c r="II43" s="114">
        <f t="shared" si="181"/>
        <v>1.0534456092112046E-2</v>
      </c>
      <c r="IJ43" s="115" t="str">
        <f t="shared" si="125"/>
        <v/>
      </c>
      <c r="IK43" s="115">
        <f t="shared" si="126"/>
        <v>613</v>
      </c>
      <c r="IL43" s="115" t="str">
        <f>IF(IK43&lt;&gt;"", IF(RANK(IK43, IK$5:IK$62)+COUNTIF(IK$5:IK43,IK43)-1&lt;=(IL$65-IJ$63),RANK(IK43, IK$5:IK$62)+COUNTIF(IK$5:IK43,IK43)-1, ""), "")</f>
        <v/>
      </c>
      <c r="IM43" s="117" t="str">
        <f t="shared" si="127"/>
        <v/>
      </c>
      <c r="IN43" s="104" t="str">
        <f t="shared" si="128"/>
        <v/>
      </c>
      <c r="IO43" s="41">
        <f t="shared" si="129"/>
        <v>40837</v>
      </c>
      <c r="IP43" s="42">
        <v>36717</v>
      </c>
      <c r="IQ43" s="43">
        <f t="shared" si="130"/>
        <v>77554</v>
      </c>
      <c r="IR43" s="43"/>
      <c r="IS43" s="98" t="str">
        <f t="shared" si="182"/>
        <v/>
      </c>
      <c r="IT43" s="77" t="str">
        <f t="shared" si="183"/>
        <v/>
      </c>
      <c r="IU43" s="77" t="str">
        <f t="shared" si="132"/>
        <v/>
      </c>
      <c r="IV43" s="77"/>
      <c r="IW43" s="99" t="str">
        <f t="shared" si="133"/>
        <v/>
      </c>
      <c r="IX43" s="77" t="str">
        <f t="shared" si="134"/>
        <v/>
      </c>
      <c r="IY43" s="98" t="str">
        <f t="shared" si="135"/>
        <v/>
      </c>
      <c r="IZ43" s="98" t="str">
        <f>IF(IY43&lt;&gt;"", IF(RANK(IY43, $IY$5:$IY$62)+COUNTIF(IY$5:IY43,IY43)-1&lt;=(400-$IU$63-$IX$63), RANK(IY43, $IY$5:$IY$62)+COUNTIF(IY$5:IY43,IY43)-1, ""), "")</f>
        <v/>
      </c>
      <c r="JA43" s="82" t="str">
        <f t="shared" si="136"/>
        <v/>
      </c>
      <c r="JB43" s="90" t="str">
        <f t="shared" si="137"/>
        <v/>
      </c>
      <c r="JD43" s="106">
        <f t="shared" si="184"/>
        <v>2.4296764771451762E-3</v>
      </c>
      <c r="JE43" s="56">
        <f t="shared" si="185"/>
        <v>0</v>
      </c>
      <c r="JF43" s="64">
        <f t="shared" si="138"/>
        <v>-2.4296764771451762E-3</v>
      </c>
      <c r="JH43" s="108" t="str">
        <f t="shared" si="186"/>
        <v/>
      </c>
      <c r="JI43" s="56" t="str">
        <f t="shared" si="139"/>
        <v/>
      </c>
      <c r="JJ43" s="56" t="str">
        <f t="shared" si="187"/>
        <v/>
      </c>
      <c r="JK43" s="107" t="str">
        <f t="shared" si="140"/>
        <v/>
      </c>
    </row>
    <row r="44" spans="1:271" ht="15" customHeight="1" x14ac:dyDescent="0.2">
      <c r="A44" s="130" t="s">
        <v>236</v>
      </c>
      <c r="B44" s="118">
        <v>23339</v>
      </c>
      <c r="C44" s="119">
        <f t="shared" si="141"/>
        <v>0.3378057606021132</v>
      </c>
      <c r="D44" s="120" t="str">
        <f t="shared" si="5"/>
        <v/>
      </c>
      <c r="E44" s="120">
        <f t="shared" si="6"/>
        <v>23339</v>
      </c>
      <c r="F44" s="120" t="str">
        <f>IF(E44&lt;&gt;"", IF(RANK(E44, E$5:E$62)+COUNTIF(E$5:E44,E44)-1&lt;=(F$65-D$63),RANK(E44, E$5:E$62)+COUNTIF(E$5:E44,E44)-1, ""), "")</f>
        <v/>
      </c>
      <c r="G44" s="121" t="str">
        <f t="shared" si="7"/>
        <v/>
      </c>
      <c r="H44" s="118">
        <v>4644</v>
      </c>
      <c r="I44" s="119">
        <f t="shared" si="142"/>
        <v>7.5811743963955139E-2</v>
      </c>
      <c r="J44" s="120" t="str">
        <f t="shared" si="8"/>
        <v/>
      </c>
      <c r="K44" s="120">
        <f t="shared" si="9"/>
        <v>4644</v>
      </c>
      <c r="L44" s="120" t="str">
        <f>IF(K44&lt;&gt;"", IF(RANK(K44, K$5:K$62)+COUNTIF(K$5:K44,K44)-1&lt;=(L$65-J$63),RANK(K44, K$5:K$62)+COUNTIF(K$5:K44,K44)-1, ""), "")</f>
        <v/>
      </c>
      <c r="M44" s="121" t="str">
        <f t="shared" si="10"/>
        <v/>
      </c>
      <c r="N44" s="118">
        <v>13572</v>
      </c>
      <c r="O44" s="119">
        <f t="shared" si="143"/>
        <v>0.23267615292302418</v>
      </c>
      <c r="P44" s="120" t="str">
        <f t="shared" si="11"/>
        <v/>
      </c>
      <c r="Q44" s="120">
        <f t="shared" si="12"/>
        <v>13572</v>
      </c>
      <c r="R44" s="120" t="str">
        <f>IF(Q44&lt;&gt;"", IF(RANK(Q44, Q$5:Q$62)+COUNTIF(Q$5:Q44,Q44)-1&lt;=(R$65-P$63),RANK(Q44, Q$5:Q$62)+COUNTIF(Q$5:Q44,Q44)-1, ""), "")</f>
        <v/>
      </c>
      <c r="S44" s="121" t="str">
        <f t="shared" si="13"/>
        <v/>
      </c>
      <c r="T44" s="118">
        <v>591</v>
      </c>
      <c r="U44" s="119">
        <f t="shared" si="144"/>
        <v>1.0345914151670051E-2</v>
      </c>
      <c r="V44" s="120" t="str">
        <f t="shared" si="14"/>
        <v/>
      </c>
      <c r="W44" s="120">
        <f t="shared" si="15"/>
        <v>591</v>
      </c>
      <c r="X44" s="120" t="str">
        <f>IF(W44&lt;&gt;"", IF(RANK(W44, W$5:W$62)+COUNTIF(W$5:W44,W44)-1&lt;=(X$65-V$63),RANK(W44, W$5:W$62)+COUNTIF(W$5:W44,W44)-1, ""), "")</f>
        <v/>
      </c>
      <c r="Y44" s="121" t="str">
        <f t="shared" si="16"/>
        <v/>
      </c>
      <c r="Z44" s="118">
        <v>247</v>
      </c>
      <c r="AA44" s="119">
        <f t="shared" si="145"/>
        <v>4.4600938967136149E-3</v>
      </c>
      <c r="AB44" s="120" t="str">
        <f t="shared" si="17"/>
        <v/>
      </c>
      <c r="AC44" s="120">
        <f t="shared" si="18"/>
        <v>247</v>
      </c>
      <c r="AD44" s="120" t="str">
        <f>IF(AC44&lt;&gt;"", IF(RANK(AC44, AC$5:AC$62)+COUNTIF(AC$5:AC44,AC44)-1&lt;=(AD$65-AB$63),RANK(AC44, AC$5:AC$62)+COUNTIF(AC$5:AC44,AC44)-1, ""), "")</f>
        <v/>
      </c>
      <c r="AE44" s="121" t="str">
        <f t="shared" si="19"/>
        <v/>
      </c>
      <c r="AF44" s="118">
        <v>8244</v>
      </c>
      <c r="AG44" s="119">
        <f t="shared" si="146"/>
        <v>0.11140239452987757</v>
      </c>
      <c r="AH44" s="120" t="str">
        <f t="shared" si="20"/>
        <v/>
      </c>
      <c r="AI44" s="120">
        <f t="shared" si="21"/>
        <v>8244</v>
      </c>
      <c r="AJ44" s="120" t="str">
        <f>IF(AI44&lt;&gt;"", IF(RANK(AI44, AI$5:AI$62)+COUNTIF(AI$5:AI44,AI44)-1&lt;=(AJ$65-AH$63),RANK(AI44, AI$5:AI$62)+COUNTIF(AI$5:AI44,AI44)-1, ""), "")</f>
        <v/>
      </c>
      <c r="AK44" s="121" t="str">
        <f t="shared" si="22"/>
        <v/>
      </c>
      <c r="AL44" s="118">
        <v>3594</v>
      </c>
      <c r="AM44" s="119">
        <f t="shared" si="147"/>
        <v>5.6557454442451138E-2</v>
      </c>
      <c r="AN44" s="120" t="str">
        <f t="shared" si="23"/>
        <v/>
      </c>
      <c r="AO44" s="120">
        <f t="shared" si="24"/>
        <v>3594</v>
      </c>
      <c r="AP44" s="120" t="str">
        <f>IF(AO44&lt;&gt;"", IF(RANK(AO44, AO$5:AO$62)+COUNTIF(AO$5:AO44,AO44)-1&lt;=(AP$65-AN$63),RANK(AO44, AO$5:AO$62)+COUNTIF(AO$5:AO44,AO44)-1, ""), "")</f>
        <v/>
      </c>
      <c r="AQ44" s="121" t="str">
        <f t="shared" si="25"/>
        <v/>
      </c>
      <c r="AR44" s="118">
        <v>7233</v>
      </c>
      <c r="AS44" s="119">
        <f t="shared" si="148"/>
        <v>9.3183545689955044E-2</v>
      </c>
      <c r="AT44" s="120" t="str">
        <f t="shared" si="26"/>
        <v/>
      </c>
      <c r="AU44" s="120">
        <f t="shared" si="27"/>
        <v>7233</v>
      </c>
      <c r="AV44" s="120" t="str">
        <f>IF(AU44&lt;&gt;"", IF(RANK(AU44, AU$5:AU$62)+COUNTIF(AU$5:AU44,AU44)-1&lt;=(AV$65-AT$63),RANK(AU44, AU$5:AU$62)+COUNTIF(AU$5:AU44,AU44)-1, ""), "")</f>
        <v/>
      </c>
      <c r="AW44" s="121" t="str">
        <f t="shared" si="28"/>
        <v/>
      </c>
      <c r="AX44" s="118">
        <v>12182</v>
      </c>
      <c r="AY44" s="119">
        <f t="shared" si="149"/>
        <v>0.16735355533575119</v>
      </c>
      <c r="AZ44" s="120" t="str">
        <f t="shared" si="29"/>
        <v/>
      </c>
      <c r="BA44" s="120">
        <f t="shared" si="30"/>
        <v>12182</v>
      </c>
      <c r="BB44" s="120" t="str">
        <f>IF(BA44&lt;&gt;"", IF(RANK(BA44, BA$5:BA$62)+COUNTIF(BA$5:BA44,BA44)-1&lt;=(BB$65-AZ$63),RANK(BA44, BA$5:BA$62)+COUNTIF(BA$5:BA44,BA44)-1, ""), "")</f>
        <v/>
      </c>
      <c r="BC44" s="121" t="str">
        <f t="shared" si="31"/>
        <v/>
      </c>
      <c r="BD44" s="118">
        <v>7674</v>
      </c>
      <c r="BE44" s="119">
        <f t="shared" si="150"/>
        <v>0.10906455188880361</v>
      </c>
      <c r="BF44" s="120" t="str">
        <f t="shared" si="32"/>
        <v/>
      </c>
      <c r="BG44" s="120">
        <f t="shared" si="33"/>
        <v>7674</v>
      </c>
      <c r="BH44" s="120" t="str">
        <f>IF(BG44&lt;&gt;"", IF(RANK(BG44, BG$5:BG$62)+COUNTIF(BG$5:BG44,BG44)-1&lt;=(BH$65-BF$63),RANK(BG44, BG$5:BG$62)+COUNTIF(BG$5:BG44,BG44)-1, ""), "")</f>
        <v/>
      </c>
      <c r="BI44" s="121" t="str">
        <f t="shared" si="34"/>
        <v/>
      </c>
      <c r="BJ44" s="118">
        <v>22736</v>
      </c>
      <c r="BK44" s="119">
        <f t="shared" si="151"/>
        <v>0.31878855860908584</v>
      </c>
      <c r="BL44" s="120" t="str">
        <f t="shared" si="35"/>
        <v/>
      </c>
      <c r="BM44" s="120">
        <f t="shared" si="36"/>
        <v>22736</v>
      </c>
      <c r="BN44" s="120" t="str">
        <f>IF(BM44&lt;&gt;"", IF(RANK(BM44, BM$5:BM$62)+COUNTIF(BM$5:BM44,BM44)-1&lt;=(BN$65-BL$63),RANK(BM44, BM$5:BM$62)+COUNTIF(BM$5:BM44,BM44)-1, ""), "")</f>
        <v/>
      </c>
      <c r="BO44" s="121" t="str">
        <f t="shared" si="37"/>
        <v/>
      </c>
      <c r="BP44" s="118">
        <v>15798</v>
      </c>
      <c r="BQ44" s="119">
        <f t="shared" si="152"/>
        <v>0.22005543870401581</v>
      </c>
      <c r="BR44" s="120" t="str">
        <f t="shared" si="38"/>
        <v/>
      </c>
      <c r="BS44" s="120">
        <f t="shared" si="39"/>
        <v>15798</v>
      </c>
      <c r="BT44" s="120" t="str">
        <f>IF(BS44&lt;&gt;"", IF(RANK(BS44, BS$5:BS$62)+COUNTIF(BS$5:BS44,BS44)-1&lt;=(BT$65-BR$63),RANK(BS44, BS$5:BS$62)+COUNTIF(BS$5:BS44,BS44)-1, ""), "")</f>
        <v/>
      </c>
      <c r="BU44" s="121" t="str">
        <f t="shared" si="40"/>
        <v/>
      </c>
      <c r="BV44" s="118">
        <v>4915</v>
      </c>
      <c r="BW44" s="119">
        <f t="shared" si="153"/>
        <v>7.1144242599696025E-2</v>
      </c>
      <c r="BX44" s="120" t="str">
        <f t="shared" si="41"/>
        <v/>
      </c>
      <c r="BY44" s="120">
        <f t="shared" si="42"/>
        <v>4915</v>
      </c>
      <c r="BZ44" s="120" t="str">
        <f>IF(BY44&lt;&gt;"", IF(RANK(BY44, BY$5:BY$62)+COUNTIF(BY$5:BY44,BY44)-1&lt;=(BZ$65-BX$63),RANK(BY44, BY$5:BY$62)+COUNTIF(BY$5:BY44,BY44)-1, ""), "")</f>
        <v/>
      </c>
      <c r="CA44" s="121" t="str">
        <f t="shared" si="43"/>
        <v/>
      </c>
      <c r="CB44" s="118">
        <v>4758</v>
      </c>
      <c r="CC44" s="119">
        <f t="shared" si="154"/>
        <v>6.573094244743459E-2</v>
      </c>
      <c r="CD44" s="120" t="str">
        <f t="shared" si="44"/>
        <v/>
      </c>
      <c r="CE44" s="120">
        <f t="shared" si="45"/>
        <v>4758</v>
      </c>
      <c r="CF44" s="120" t="str">
        <f>IF(CE44&lt;&gt;"", IF(RANK(CE44, CE$5:CE$62)+COUNTIF(CE$5:CE44,CE44)-1&lt;=(CF$65-CD$63),RANK(CE44, CE$5:CE$62)+COUNTIF(CE$5:CE44,CE44)-1, ""), "")</f>
        <v/>
      </c>
      <c r="CG44" s="121" t="str">
        <f t="shared" si="46"/>
        <v/>
      </c>
      <c r="CH44" s="118">
        <v>8543</v>
      </c>
      <c r="CI44" s="119">
        <f t="shared" si="155"/>
        <v>0.12788922155688623</v>
      </c>
      <c r="CJ44" s="120" t="str">
        <f t="shared" si="47"/>
        <v/>
      </c>
      <c r="CK44" s="120">
        <f t="shared" si="48"/>
        <v>8543</v>
      </c>
      <c r="CL44" s="120" t="str">
        <f>IF(CK44&lt;&gt;"", IF(RANK(CK44, CK$5:CK$62)+COUNTIF(CK$5:CK44,CK44)-1&lt;=(CL$65-CJ$63),RANK(CK44, CK$5:CK$62)+COUNTIF(CK$5:CK44,CK44)-1, ""), "")</f>
        <v/>
      </c>
      <c r="CM44" s="121" t="str">
        <f t="shared" si="49"/>
        <v/>
      </c>
      <c r="CN44" s="118">
        <v>660</v>
      </c>
      <c r="CO44" s="119">
        <f t="shared" si="156"/>
        <v>9.1373509988785986E-3</v>
      </c>
      <c r="CP44" s="120" t="str">
        <f t="shared" si="50"/>
        <v/>
      </c>
      <c r="CQ44" s="120">
        <f t="shared" si="51"/>
        <v>660</v>
      </c>
      <c r="CR44" s="120" t="str">
        <f>IF(CQ44&lt;&gt;"", IF(RANK(CQ44, CQ$5:CQ$62)+COUNTIF(CQ$5:CQ44,CQ44)-1&lt;=(CR$65-CP$63),RANK(CQ44, CQ$5:CQ$62)+COUNTIF(CQ$5:CQ44,CQ44)-1, ""), "")</f>
        <v/>
      </c>
      <c r="CS44" s="121" t="str">
        <f t="shared" si="52"/>
        <v/>
      </c>
      <c r="CT44" s="118">
        <v>2972</v>
      </c>
      <c r="CU44" s="119">
        <f t="shared" si="157"/>
        <v>4.1030455311041776E-2</v>
      </c>
      <c r="CV44" s="120" t="str">
        <f t="shared" si="53"/>
        <v/>
      </c>
      <c r="CW44" s="120">
        <f t="shared" si="54"/>
        <v>2972</v>
      </c>
      <c r="CX44" s="120" t="str">
        <f>IF(CW44&lt;&gt;"", IF(RANK(CW44, CW$5:CW$62)+COUNTIF(CW$5:CW44,CW44)-1&lt;=(CX$65-CV$63),RANK(CW44, CW$5:CW$62)+COUNTIF(CW$5:CW44,CW44)-1, ""), "")</f>
        <v/>
      </c>
      <c r="CY44" s="121" t="str">
        <f t="shared" si="55"/>
        <v/>
      </c>
      <c r="CZ44" s="118">
        <v>1178</v>
      </c>
      <c r="DA44" s="119">
        <f t="shared" si="158"/>
        <v>1.6093116026175219E-2</v>
      </c>
      <c r="DB44" s="120" t="str">
        <f t="shared" si="56"/>
        <v/>
      </c>
      <c r="DC44" s="120">
        <f t="shared" si="57"/>
        <v>1178</v>
      </c>
      <c r="DD44" s="120" t="str">
        <f>IF(DC44&lt;&gt;"", IF(RANK(DC44, DC$5:DC$62)+COUNTIF(DC$5:DC44,DC44)-1&lt;=(DD$65-DB$63),RANK(DC44, DC$5:DC$62)+COUNTIF(DC$5:DC44,DC44)-1, ""), "")</f>
        <v/>
      </c>
      <c r="DE44" s="121" t="str">
        <f t="shared" si="58"/>
        <v/>
      </c>
      <c r="DF44" s="118">
        <v>694</v>
      </c>
      <c r="DG44" s="119">
        <f t="shared" si="159"/>
        <v>1.0830719290853193E-2</v>
      </c>
      <c r="DH44" s="120" t="str">
        <f t="shared" si="59"/>
        <v/>
      </c>
      <c r="DI44" s="120">
        <f t="shared" si="60"/>
        <v>694</v>
      </c>
      <c r="DJ44" s="120" t="str">
        <f>IF(DI44&lt;&gt;"", IF(RANK(DI44, DI$5:DI$62)+COUNTIF(DI$5:DI44,DI44)-1&lt;=(DJ$65-DH$63),RANK(DI44, DI$5:DI$62)+COUNTIF(DI$5:DI44,DI44)-1, ""), "")</f>
        <v/>
      </c>
      <c r="DK44" s="121" t="str">
        <f t="shared" si="61"/>
        <v/>
      </c>
      <c r="DL44" s="118">
        <v>983</v>
      </c>
      <c r="DM44" s="119">
        <f t="shared" si="160"/>
        <v>1.3459116052357742E-2</v>
      </c>
      <c r="DN44" s="120" t="str">
        <f t="shared" si="62"/>
        <v/>
      </c>
      <c r="DO44" s="120">
        <f t="shared" si="63"/>
        <v>983</v>
      </c>
      <c r="DP44" s="120" t="str">
        <f>IF(DO44&lt;&gt;"", IF(RANK(DO44, DO$5:DO$62)+COUNTIF(DO$5:DO44,DO44)-1&lt;=(DP$65-DN$63),RANK(DO44, DO$5:DO$62)+COUNTIF(DO$5:DO44,DO44)-1, ""), "")</f>
        <v/>
      </c>
      <c r="DQ44" s="121" t="str">
        <f t="shared" si="64"/>
        <v/>
      </c>
      <c r="DR44" s="118">
        <v>188</v>
      </c>
      <c r="DS44" s="119">
        <f t="shared" si="161"/>
        <v>2.8671648619795639E-3</v>
      </c>
      <c r="DT44" s="120" t="str">
        <f t="shared" si="65"/>
        <v/>
      </c>
      <c r="DU44" s="120">
        <f t="shared" si="66"/>
        <v>188</v>
      </c>
      <c r="DV44" s="120" t="str">
        <f>IF(DU44&lt;&gt;"", IF(RANK(DU44, DU$5:DU$62)+COUNTIF(DU$5:DU44,DU44)-1&lt;=(DV$65-DT$63),RANK(DU44, DU$5:DU$62)+COUNTIF(DU$5:DU44,DU44)-1, ""), "")</f>
        <v/>
      </c>
      <c r="DW44" s="121" t="str">
        <f t="shared" si="67"/>
        <v/>
      </c>
      <c r="DX44" s="118">
        <v>180</v>
      </c>
      <c r="DY44" s="119">
        <f t="shared" si="162"/>
        <v>2.555583950932788E-3</v>
      </c>
      <c r="DZ44" s="120" t="str">
        <f t="shared" si="68"/>
        <v/>
      </c>
      <c r="EA44" s="120">
        <f t="shared" si="69"/>
        <v>180</v>
      </c>
      <c r="EB44" s="120" t="str">
        <f>IF(EA44&lt;&gt;"", IF(RANK(EA44, EA$5:EA$62)+COUNTIF(EA$5:EA44,EA44)-1&lt;=(EB$65-DZ$63),RANK(EA44, EA$5:EA$62)+COUNTIF(EA$5:EA44,EA44)-1, ""), "")</f>
        <v/>
      </c>
      <c r="EC44" s="121" t="str">
        <f t="shared" si="70"/>
        <v/>
      </c>
      <c r="ED44" s="118">
        <v>490</v>
      </c>
      <c r="EE44" s="119">
        <f t="shared" si="163"/>
        <v>8.1294068851099129E-3</v>
      </c>
      <c r="EF44" s="120" t="str">
        <f t="shared" si="71"/>
        <v/>
      </c>
      <c r="EG44" s="122">
        <f t="shared" si="72"/>
        <v>490</v>
      </c>
      <c r="EH44" s="120" t="str">
        <f>IF(EG44&lt;&gt;"", IF(RANK(EG44, EG$5:EG$62)+COUNTIF(EG$5:EG44,EG44)-1&lt;=(EH$65-EF$63),RANK(EG44, EG$5:EG$62)+COUNTIF(EG$5:EG44,EG44)-1, ""), "")</f>
        <v/>
      </c>
      <c r="EI44" s="121" t="str">
        <f t="shared" si="73"/>
        <v/>
      </c>
      <c r="EJ44" s="118">
        <v>97</v>
      </c>
      <c r="EK44" s="119">
        <f t="shared" si="164"/>
        <v>1.4867039619894246E-3</v>
      </c>
      <c r="EL44" s="120" t="str">
        <f t="shared" si="74"/>
        <v/>
      </c>
      <c r="EM44" s="120">
        <f t="shared" si="75"/>
        <v>97</v>
      </c>
      <c r="EN44" s="120" t="str">
        <f>IF(EM44&lt;&gt;"", IF(RANK(EM44, EM$5:EM$62)+COUNTIF(EM$5:EM44,EM44)-1&lt;=(EN$65-EL$63),RANK(EM44, EM$5:EM$62)+COUNTIF(EM$5:EM44,EM44)-1, ""), "")</f>
        <v/>
      </c>
      <c r="EO44" s="121" t="str">
        <f t="shared" si="76"/>
        <v/>
      </c>
      <c r="EP44" s="118">
        <v>145</v>
      </c>
      <c r="EQ44" s="119">
        <f t="shared" si="165"/>
        <v>2.0936511832738928E-3</v>
      </c>
      <c r="ER44" s="120" t="str">
        <f t="shared" si="77"/>
        <v/>
      </c>
      <c r="ES44" s="120">
        <f t="shared" si="78"/>
        <v>145</v>
      </c>
      <c r="ET44" s="120" t="str">
        <f>IF(ES44&lt;&gt;"", IF(RANK(ES44, ES$5:ES$62)+COUNTIF(ES$5:ES44,ES44)-1&lt;=(ET$65-ER$63),RANK(ES44, ES$5:ES$62)+COUNTIF(ES$5:ES44,ES44)-1, ""), "")</f>
        <v/>
      </c>
      <c r="EU44" s="121" t="str">
        <f t="shared" si="79"/>
        <v/>
      </c>
      <c r="EV44" s="118">
        <v>1237</v>
      </c>
      <c r="EW44" s="119">
        <f t="shared" si="166"/>
        <v>1.9889058605997267E-2</v>
      </c>
      <c r="EX44" s="120" t="str">
        <f t="shared" si="80"/>
        <v/>
      </c>
      <c r="EY44" s="120">
        <f t="shared" si="81"/>
        <v>1237</v>
      </c>
      <c r="EZ44" s="120" t="str">
        <f>IF(EY44&lt;&gt;"", IF(RANK(EY44, EY$5:EY$62)+COUNTIF(EY$5:EY44,EY44)-1&lt;=(EZ$65-EX$63),RANK(EY44, EY$5:EY$62)+COUNTIF(EY$5:EY44,EY44)-1, ""), "")</f>
        <v/>
      </c>
      <c r="FA44" s="121" t="str">
        <f t="shared" si="82"/>
        <v/>
      </c>
      <c r="FB44" s="118">
        <v>1186</v>
      </c>
      <c r="FC44" s="119">
        <f t="shared" si="167"/>
        <v>1.9707216563367175E-2</v>
      </c>
      <c r="FD44" s="120" t="str">
        <f t="shared" si="83"/>
        <v/>
      </c>
      <c r="FE44" s="120">
        <f t="shared" si="84"/>
        <v>1186</v>
      </c>
      <c r="FF44" s="120" t="str">
        <f>IF(FE44&lt;&gt;"", IF(RANK(FE44, FE$5:FE$62)+COUNTIF(FE$5:FE44,FE44)-1&lt;=(FF$65-FD$63),RANK(FE44, FE$5:FE$62)+COUNTIF(FE$5:FE44,FE44)-1, ""), "")</f>
        <v/>
      </c>
      <c r="FG44" s="121" t="str">
        <f t="shared" si="85"/>
        <v/>
      </c>
      <c r="FH44" s="118">
        <v>730</v>
      </c>
      <c r="FI44" s="119">
        <f t="shared" si="168"/>
        <v>1.0898287625218338E-2</v>
      </c>
      <c r="FJ44" s="120" t="str">
        <f t="shared" si="86"/>
        <v/>
      </c>
      <c r="FK44" s="120">
        <f t="shared" si="87"/>
        <v>730</v>
      </c>
      <c r="FL44" s="120" t="str">
        <f>IF(FK44&lt;&gt;"", IF(RANK(FK44, FK$5:FK$62)+COUNTIF(FK$5:FK44,FK44)-1&lt;=(FL$65-FJ$63),RANK(FK44, FK$5:FK$62)+COUNTIF(FK$5:FK44,FK44)-1, ""), "")</f>
        <v/>
      </c>
      <c r="FM44" s="121" t="str">
        <f t="shared" si="88"/>
        <v/>
      </c>
      <c r="FN44" s="118">
        <v>33994</v>
      </c>
      <c r="FO44" s="119">
        <f t="shared" si="169"/>
        <v>0.51599878567091684</v>
      </c>
      <c r="FP44" s="120" t="str">
        <f t="shared" si="89"/>
        <v/>
      </c>
      <c r="FQ44" s="120">
        <f t="shared" si="90"/>
        <v>33994</v>
      </c>
      <c r="FR44" s="120" t="str">
        <f>IF(FQ44&lt;&gt;"", IF(RANK(FQ44, FQ$5:FQ$62)+COUNTIF(FQ$5:FQ44,FQ44)-1&lt;=(FR$65-FP$63),RANK(FQ44, FQ$5:FQ$62)+COUNTIF(FQ$5:FQ44,FQ44)-1, ""), "")</f>
        <v/>
      </c>
      <c r="FS44" s="121" t="str">
        <f t="shared" si="91"/>
        <v/>
      </c>
      <c r="FT44" s="118">
        <v>704</v>
      </c>
      <c r="FU44" s="119">
        <f t="shared" si="170"/>
        <v>1.2339403712337651E-2</v>
      </c>
      <c r="FV44" s="120" t="str">
        <f t="shared" si="92"/>
        <v/>
      </c>
      <c r="FW44" s="120">
        <f t="shared" si="93"/>
        <v>704</v>
      </c>
      <c r="FX44" s="120" t="str">
        <f>IF(FW44&lt;&gt;"", IF(RANK(FW44, FW$5:FW$62)+COUNTIF(FW$5:FW44,FW44)-1&lt;=(FX$65-FV$63),RANK(FW44, FW$5:FW$62)+COUNTIF(FW$5:FW44,FW44)-1, ""), "")</f>
        <v/>
      </c>
      <c r="FY44" s="121" t="str">
        <f t="shared" si="94"/>
        <v/>
      </c>
      <c r="FZ44" s="118">
        <v>1135</v>
      </c>
      <c r="GA44" s="119">
        <f t="shared" si="171"/>
        <v>1.9816327955862838E-2</v>
      </c>
      <c r="GB44" s="120" t="str">
        <f t="shared" si="95"/>
        <v/>
      </c>
      <c r="GC44" s="120">
        <f t="shared" si="96"/>
        <v>1135</v>
      </c>
      <c r="GD44" s="120" t="str">
        <f>IF(GC44&lt;&gt;"", IF(RANK(GC44, GC$5:GC$62)+COUNTIF(GC$5:GC44,GC44)-1&lt;=(GD$65-GB$63),RANK(GC44, GC$5:GC$62)+COUNTIF(GC$5:GC44,GC44)-1, ""), "")</f>
        <v/>
      </c>
      <c r="GE44" s="121" t="str">
        <f t="shared" si="97"/>
        <v/>
      </c>
      <c r="GF44" s="118">
        <v>352</v>
      </c>
      <c r="GG44" s="119">
        <f t="shared" si="172"/>
        <v>5.7432818287131461E-3</v>
      </c>
      <c r="GH44" s="120" t="str">
        <f t="shared" si="98"/>
        <v/>
      </c>
      <c r="GI44" s="120">
        <f t="shared" si="99"/>
        <v>352</v>
      </c>
      <c r="GJ44" s="120" t="str">
        <f>IF(GI44&lt;&gt;"", IF(RANK(GI44, GI$5:GI$62)+COUNTIF(GI$5:GI44,GI44)-1&lt;=(GJ$65-GH$63),RANK(GI44, GI$5:GI$62)+COUNTIF(GI$5:GI44,GI44)-1, ""), "")</f>
        <v/>
      </c>
      <c r="GK44" s="121" t="str">
        <f t="shared" si="100"/>
        <v/>
      </c>
      <c r="GL44" s="118">
        <v>336</v>
      </c>
      <c r="GM44" s="119">
        <f t="shared" si="173"/>
        <v>5.5779670302305894E-3</v>
      </c>
      <c r="GN44" s="120" t="str">
        <f t="shared" si="101"/>
        <v/>
      </c>
      <c r="GO44" s="120">
        <f t="shared" si="102"/>
        <v>336</v>
      </c>
      <c r="GP44" s="120" t="str">
        <f>IF(GO44&lt;&gt;"", IF(RANK(GO44, GO$5:GO$62)+COUNTIF(GO$5:GO44,GO44)-1&lt;=(GP$65-GN$63),RANK(GO44, GO$5:GO$62)+COUNTIF(GO$5:GO44,GO44)-1, ""), "")</f>
        <v/>
      </c>
      <c r="GQ44" s="121" t="str">
        <f t="shared" si="103"/>
        <v/>
      </c>
      <c r="GR44" s="118">
        <v>1105</v>
      </c>
      <c r="GS44" s="119">
        <f t="shared" si="174"/>
        <v>2.1844852127154833E-2</v>
      </c>
      <c r="GT44" s="120" t="str">
        <f t="shared" si="104"/>
        <v/>
      </c>
      <c r="GU44" s="120">
        <f t="shared" si="105"/>
        <v>1105</v>
      </c>
      <c r="GV44" s="120" t="str">
        <f>IF(GU44&lt;&gt;"", IF(RANK(GU44, GU$5:GU$62)+COUNTIF(GU$5:GU44,GU44)-1&lt;=(GV$65-GT$63),RANK(GU44, GU$5:GU$62)+COUNTIF(GU$5:GU44,GU44)-1, ""), "")</f>
        <v/>
      </c>
      <c r="GW44" s="121" t="str">
        <f t="shared" si="106"/>
        <v/>
      </c>
      <c r="GX44" s="118">
        <v>4819</v>
      </c>
      <c r="GY44" s="119">
        <f t="shared" si="175"/>
        <v>7.7640652187922918E-2</v>
      </c>
      <c r="GZ44" s="120" t="str">
        <f t="shared" si="107"/>
        <v/>
      </c>
      <c r="HA44" s="120">
        <f t="shared" si="108"/>
        <v>4819</v>
      </c>
      <c r="HB44" s="120" t="str">
        <f>IF(HA44&lt;&gt;"", IF(RANK(HA44, HA$5:HA$62)+COUNTIF(HA$5:HA44,HA44)-1&lt;=(HB$65-GZ$63),RANK(HA44, HA$5:HA$62)+COUNTIF(HA$5:HA44,HA44)-1, ""), "")</f>
        <v/>
      </c>
      <c r="HC44" s="121" t="str">
        <f t="shared" si="109"/>
        <v/>
      </c>
      <c r="HD44" s="118">
        <v>2131</v>
      </c>
      <c r="HE44" s="119">
        <f t="shared" si="176"/>
        <v>4.0748814440875018E-2</v>
      </c>
      <c r="HF44" s="120" t="str">
        <f t="shared" si="110"/>
        <v/>
      </c>
      <c r="HG44" s="120">
        <f t="shared" si="111"/>
        <v>2131</v>
      </c>
      <c r="HH44" s="120" t="str">
        <f>IF(HG44&lt;&gt;"", IF(RANK(HG44, HG$5:HG$62)+COUNTIF(HG$5:HG44,HG44)-1&lt;=(HH$65-HF$63),RANK(HG44, HG$5:HG$62)+COUNTIF(HG$5:HG44,HG44)-1, ""), "")</f>
        <v/>
      </c>
      <c r="HI44" s="121" t="str">
        <f t="shared" si="112"/>
        <v/>
      </c>
      <c r="HJ44" s="118">
        <v>14287</v>
      </c>
      <c r="HK44" s="119">
        <f t="shared" si="177"/>
        <v>0.19592704333516181</v>
      </c>
      <c r="HL44" s="120" t="str">
        <f t="shared" si="113"/>
        <v/>
      </c>
      <c r="HM44" s="120">
        <f t="shared" si="114"/>
        <v>14287</v>
      </c>
      <c r="HN44" s="120" t="str">
        <f>IF(HM44&lt;&gt;"", IF(RANK(HM44, HM$5:HM$62)+COUNTIF(HM$5:HM44,HM44)-1&lt;=(HN$65-HL$63),RANK(HM44, HM$5:HM$62)+COUNTIF(HM$5:HM44,HM44)-1, ""), "")</f>
        <v/>
      </c>
      <c r="HO44" s="121" t="str">
        <f t="shared" si="115"/>
        <v/>
      </c>
      <c r="HP44" s="118">
        <v>25465</v>
      </c>
      <c r="HQ44" s="119">
        <f t="shared" si="178"/>
        <v>0.34533496067263358</v>
      </c>
      <c r="HR44" s="120" t="str">
        <f t="shared" si="116"/>
        <v/>
      </c>
      <c r="HS44" s="120">
        <f t="shared" si="117"/>
        <v>25465</v>
      </c>
      <c r="HT44" s="120" t="str">
        <f>IF(HS44&lt;&gt;"", IF(RANK(HS44, HS$5:HS$62)+COUNTIF(HS$5:HS44,HS44)-1&lt;=(HT$65-HR$63),RANK(HS44, HS$5:HS$62)+COUNTIF(HS$5:HS44,HS44)-1, ""), "")</f>
        <v/>
      </c>
      <c r="HU44" s="121" t="str">
        <f t="shared" si="118"/>
        <v/>
      </c>
      <c r="HV44" s="118">
        <v>16430</v>
      </c>
      <c r="HW44" s="119">
        <f t="shared" si="179"/>
        <v>0.25681104146802758</v>
      </c>
      <c r="HX44" s="120" t="str">
        <f t="shared" si="119"/>
        <v/>
      </c>
      <c r="HY44" s="120">
        <f t="shared" si="120"/>
        <v>16430</v>
      </c>
      <c r="HZ44" s="120" t="str">
        <f>IF(HY44&lt;&gt;"", IF(RANK(HY44, HY$5:HY$62)+COUNTIF(HY$5:HY44,HY44)-1&lt;=(HZ$65-HX$63),RANK(HY44, HY$5:HY$62)+COUNTIF(HY$5:HY44,HY44)-1, ""), "")</f>
        <v/>
      </c>
      <c r="IA44" s="121" t="str">
        <f t="shared" si="121"/>
        <v/>
      </c>
      <c r="IB44" s="118">
        <v>52170</v>
      </c>
      <c r="IC44" s="119">
        <f t="shared" si="180"/>
        <v>0.76687883108674237</v>
      </c>
      <c r="ID44" s="120" t="str">
        <f t="shared" si="122"/>
        <v/>
      </c>
      <c r="IE44" s="120">
        <f t="shared" si="123"/>
        <v>52170</v>
      </c>
      <c r="IF44" s="120">
        <f>IF(IE44&lt;&gt;"", IF(RANK(IE44, IE$5:IE$62)+COUNTIF(IE$5:IE44,IE44)-1&lt;=(IF$65-ID$63),RANK(IE44, IE$5:IE$62)+COUNTIF(IE$5:IE44,IE44)-1, ""), "")</f>
        <v>1</v>
      </c>
      <c r="IG44" s="121">
        <f t="shared" si="124"/>
        <v>1</v>
      </c>
      <c r="IH44" s="118">
        <v>45584</v>
      </c>
      <c r="II44" s="119">
        <f t="shared" si="181"/>
        <v>0.78336483931947065</v>
      </c>
      <c r="IJ44" s="120" t="str">
        <f t="shared" si="125"/>
        <v/>
      </c>
      <c r="IK44" s="120">
        <f t="shared" si="126"/>
        <v>45584</v>
      </c>
      <c r="IL44" s="120">
        <f>IF(IK44&lt;&gt;"", IF(RANK(IK44, IK$5:IK$62)+COUNTIF(IK$5:IK44,IK44)-1&lt;=(IL$65-IJ$63),RANK(IK44, IK$5:IK$62)+COUNTIF(IK$5:IK44,IK44)-1, ""), "")</f>
        <v>1</v>
      </c>
      <c r="IM44" s="121">
        <f t="shared" si="127"/>
        <v>1</v>
      </c>
      <c r="IN44" s="123">
        <f t="shared" si="128"/>
        <v>2</v>
      </c>
      <c r="IO44" s="124">
        <f t="shared" si="129"/>
        <v>347322</v>
      </c>
      <c r="IP44" s="125">
        <v>330434</v>
      </c>
      <c r="IQ44" s="126">
        <f t="shared" si="130"/>
        <v>677756</v>
      </c>
      <c r="IR44" s="126"/>
      <c r="IS44" s="127">
        <f t="shared" si="182"/>
        <v>677756</v>
      </c>
      <c r="IT44" s="118">
        <f t="shared" si="183"/>
        <v>2</v>
      </c>
      <c r="IU44" s="118" t="str">
        <f t="shared" si="132"/>
        <v/>
      </c>
      <c r="IV44" s="118"/>
      <c r="IW44" s="128">
        <f t="shared" si="133"/>
        <v>8.7312686797897552</v>
      </c>
      <c r="IX44" s="118">
        <f t="shared" si="134"/>
        <v>8</v>
      </c>
      <c r="IY44" s="127">
        <f t="shared" si="135"/>
        <v>56764</v>
      </c>
      <c r="IZ44" s="127">
        <f>IF(IY44&lt;&gt;"", IF(RANK(IY44, $IY$5:$IY$62)+COUNTIF(IY$5:IY44,IY44)-1&lt;=(400-$IU$63-$IX$63), RANK(IY44, $IY$5:$IY$62)+COUNTIF(IY$5:IY44,IY44)-1, ""), "")</f>
        <v>6</v>
      </c>
      <c r="JA44" s="127">
        <f t="shared" si="136"/>
        <v>9</v>
      </c>
      <c r="JB44" s="129">
        <f t="shared" si="137"/>
        <v>7</v>
      </c>
      <c r="JD44" s="131">
        <f t="shared" si="184"/>
        <v>2.1233305960285814E-2</v>
      </c>
      <c r="JE44" s="132">
        <f t="shared" si="185"/>
        <v>2.2499999999999999E-2</v>
      </c>
      <c r="JF44" s="133">
        <f t="shared" si="138"/>
        <v>1.2666940397141856E-3</v>
      </c>
      <c r="JH44" s="134">
        <f t="shared" si="186"/>
        <v>677756</v>
      </c>
      <c r="JI44" s="132">
        <f t="shared" si="139"/>
        <v>2.1773991979917022E-2</v>
      </c>
      <c r="JJ44" s="132">
        <f t="shared" si="187"/>
        <v>2.2499999999999999E-2</v>
      </c>
      <c r="JK44" s="135">
        <f t="shared" si="140"/>
        <v>7.2600802008297716E-4</v>
      </c>
    </row>
    <row r="45" spans="1:271" ht="15" customHeight="1" x14ac:dyDescent="0.2">
      <c r="A45" s="100" t="s">
        <v>237</v>
      </c>
      <c r="B45" s="77">
        <v>77</v>
      </c>
      <c r="C45" s="114">
        <f t="shared" si="141"/>
        <v>1.1144883485309017E-3</v>
      </c>
      <c r="D45" s="115" t="str">
        <f t="shared" si="5"/>
        <v/>
      </c>
      <c r="E45" s="115">
        <f t="shared" si="6"/>
        <v>77</v>
      </c>
      <c r="F45" s="115" t="str">
        <f>IF(E45&lt;&gt;"", IF(RANK(E45, E$5:E$62)+COUNTIF(E$5:E45,E45)-1&lt;=(F$65-D$63),RANK(E45, E$5:E$62)+COUNTIF(E$5:E45,E45)-1, ""), "")</f>
        <v/>
      </c>
      <c r="G45" s="117" t="str">
        <f t="shared" si="7"/>
        <v/>
      </c>
      <c r="H45" s="77">
        <v>51</v>
      </c>
      <c r="I45" s="114">
        <f t="shared" si="142"/>
        <v>8.3255791174886135E-4</v>
      </c>
      <c r="J45" s="115" t="str">
        <f t="shared" si="8"/>
        <v/>
      </c>
      <c r="K45" s="115">
        <f t="shared" si="9"/>
        <v>51</v>
      </c>
      <c r="L45" s="115" t="str">
        <f>IF(K45&lt;&gt;"", IF(RANK(K45, K$5:K$62)+COUNTIF(K$5:K45,K45)-1&lt;=(L$65-J$63),RANK(K45, K$5:K$62)+COUNTIF(K$5:K45,K45)-1, ""), "")</f>
        <v/>
      </c>
      <c r="M45" s="117" t="str">
        <f t="shared" si="10"/>
        <v/>
      </c>
      <c r="N45" s="77">
        <v>55</v>
      </c>
      <c r="O45" s="114">
        <f t="shared" si="143"/>
        <v>9.4291102348705643E-4</v>
      </c>
      <c r="P45" s="115" t="str">
        <f t="shared" si="11"/>
        <v/>
      </c>
      <c r="Q45" s="115">
        <f t="shared" si="12"/>
        <v>55</v>
      </c>
      <c r="R45" s="115" t="str">
        <f>IF(Q45&lt;&gt;"", IF(RANK(Q45, Q$5:Q$62)+COUNTIF(Q$5:Q45,Q45)-1&lt;=(R$65-P$63),RANK(Q45, Q$5:Q$62)+COUNTIF(Q$5:Q45,Q45)-1, ""), "")</f>
        <v/>
      </c>
      <c r="S45" s="117" t="str">
        <f t="shared" si="13"/>
        <v/>
      </c>
      <c r="T45" s="77">
        <v>52</v>
      </c>
      <c r="U45" s="114">
        <f t="shared" si="144"/>
        <v>9.1030039913171342E-4</v>
      </c>
      <c r="V45" s="115" t="str">
        <f t="shared" si="14"/>
        <v/>
      </c>
      <c r="W45" s="115">
        <f t="shared" si="15"/>
        <v>52</v>
      </c>
      <c r="X45" s="115" t="str">
        <f>IF(W45&lt;&gt;"", IF(RANK(W45, W$5:W$62)+COUNTIF(W$5:W45,W45)-1&lt;=(X$65-V$63),RANK(W45, W$5:W$62)+COUNTIF(W$5:W45,W45)-1, ""), "")</f>
        <v/>
      </c>
      <c r="Y45" s="117" t="str">
        <f t="shared" si="16"/>
        <v/>
      </c>
      <c r="Z45" s="77">
        <v>48</v>
      </c>
      <c r="AA45" s="114">
        <f t="shared" si="145"/>
        <v>8.6673889490790899E-4</v>
      </c>
      <c r="AB45" s="115" t="str">
        <f t="shared" si="17"/>
        <v/>
      </c>
      <c r="AC45" s="115">
        <f t="shared" si="18"/>
        <v>48</v>
      </c>
      <c r="AD45" s="115" t="str">
        <f>IF(AC45&lt;&gt;"", IF(RANK(AC45, AC$5:AC$62)+COUNTIF(AC$5:AC45,AC45)-1&lt;=(AD$65-AB$63),RANK(AC45, AC$5:AC$62)+COUNTIF(AC$5:AC45,AC45)-1, ""), "")</f>
        <v/>
      </c>
      <c r="AE45" s="117" t="str">
        <f t="shared" si="19"/>
        <v/>
      </c>
      <c r="AF45" s="77"/>
      <c r="AG45" s="114">
        <f t="shared" si="146"/>
        <v>0</v>
      </c>
      <c r="AH45" s="115" t="str">
        <f t="shared" si="20"/>
        <v/>
      </c>
      <c r="AI45" s="115" t="str">
        <f t="shared" si="21"/>
        <v/>
      </c>
      <c r="AJ45" s="115" t="str">
        <f>IF(AI45&lt;&gt;"", IF(RANK(AI45, AI$5:AI$62)+COUNTIF(AI$5:AI45,AI45)-1&lt;=(AJ$65-AH$63),RANK(AI45, AI$5:AI$62)+COUNTIF(AI$5:AI45,AI45)-1, ""), "")</f>
        <v/>
      </c>
      <c r="AK45" s="117" t="str">
        <f t="shared" si="22"/>
        <v/>
      </c>
      <c r="AL45" s="77"/>
      <c r="AM45" s="114">
        <f t="shared" si="147"/>
        <v>0</v>
      </c>
      <c r="AN45" s="115" t="str">
        <f t="shared" si="23"/>
        <v/>
      </c>
      <c r="AO45" s="115" t="str">
        <f t="shared" si="24"/>
        <v/>
      </c>
      <c r="AP45" s="115" t="str">
        <f>IF(AO45&lt;&gt;"", IF(RANK(AO45, AO$5:AO$62)+COUNTIF(AO$5:AO45,AO45)-1&lt;=(AP$65-AN$63),RANK(AO45, AO$5:AO$62)+COUNTIF(AO$5:AO45,AO45)-1, ""), "")</f>
        <v/>
      </c>
      <c r="AQ45" s="117" t="str">
        <f t="shared" si="25"/>
        <v/>
      </c>
      <c r="AR45" s="77">
        <v>158</v>
      </c>
      <c r="AS45" s="114">
        <f t="shared" si="148"/>
        <v>2.0355316215972482E-3</v>
      </c>
      <c r="AT45" s="115" t="str">
        <f t="shared" si="26"/>
        <v/>
      </c>
      <c r="AU45" s="115">
        <f t="shared" si="27"/>
        <v>158</v>
      </c>
      <c r="AV45" s="115" t="str">
        <f>IF(AU45&lt;&gt;"", IF(RANK(AU45, AU$5:AU$62)+COUNTIF(AU$5:AU45,AU45)-1&lt;=(AV$65-AT$63),RANK(AU45, AU$5:AU$62)+COUNTIF(AU$5:AU45,AU45)-1, ""), "")</f>
        <v/>
      </c>
      <c r="AW45" s="117" t="str">
        <f t="shared" si="28"/>
        <v/>
      </c>
      <c r="AX45" s="77">
        <v>54</v>
      </c>
      <c r="AY45" s="114">
        <f t="shared" si="149"/>
        <v>7.4183976261127599E-4</v>
      </c>
      <c r="AZ45" s="115" t="str">
        <f t="shared" si="29"/>
        <v/>
      </c>
      <c r="BA45" s="115">
        <f t="shared" si="30"/>
        <v>54</v>
      </c>
      <c r="BB45" s="115" t="str">
        <f>IF(BA45&lt;&gt;"", IF(RANK(BA45, BA$5:BA$62)+COUNTIF(BA$5:BA45,BA45)-1&lt;=(BB$65-AZ$63),RANK(BA45, BA$5:BA$62)+COUNTIF(BA$5:BA45,BA45)-1, ""), "")</f>
        <v/>
      </c>
      <c r="BC45" s="117" t="str">
        <f t="shared" si="31"/>
        <v/>
      </c>
      <c r="BD45" s="77">
        <v>54</v>
      </c>
      <c r="BE45" s="114">
        <f t="shared" si="150"/>
        <v>7.6745970836531081E-4</v>
      </c>
      <c r="BF45" s="115" t="str">
        <f t="shared" si="32"/>
        <v/>
      </c>
      <c r="BG45" s="115">
        <f t="shared" si="33"/>
        <v>54</v>
      </c>
      <c r="BH45" s="115" t="str">
        <f>IF(BG45&lt;&gt;"", IF(RANK(BG45, BG$5:BG$62)+COUNTIF(BG$5:BG45,BG45)-1&lt;=(BH$65-BF$63),RANK(BG45, BG$5:BG$62)+COUNTIF(BG$5:BG45,BG45)-1, ""), "")</f>
        <v/>
      </c>
      <c r="BI45" s="117" t="str">
        <f t="shared" si="34"/>
        <v/>
      </c>
      <c r="BJ45" s="77">
        <v>92</v>
      </c>
      <c r="BK45" s="114">
        <f t="shared" si="151"/>
        <v>1.2899607403252945E-3</v>
      </c>
      <c r="BL45" s="115" t="str">
        <f t="shared" si="35"/>
        <v/>
      </c>
      <c r="BM45" s="115">
        <f t="shared" si="36"/>
        <v>92</v>
      </c>
      <c r="BN45" s="115" t="str">
        <f>IF(BM45&lt;&gt;"", IF(RANK(BM45, BM$5:BM$62)+COUNTIF(BM$5:BM45,BM45)-1&lt;=(BN$65-BL$63),RANK(BM45, BM$5:BM$62)+COUNTIF(BM$5:BM45,BM45)-1, ""), "")</f>
        <v/>
      </c>
      <c r="BO45" s="117" t="str">
        <f t="shared" si="37"/>
        <v/>
      </c>
      <c r="BP45" s="77">
        <v>114</v>
      </c>
      <c r="BQ45" s="114">
        <f t="shared" si="152"/>
        <v>1.5879427783426893E-3</v>
      </c>
      <c r="BR45" s="115" t="str">
        <f t="shared" si="38"/>
        <v/>
      </c>
      <c r="BS45" s="115">
        <f t="shared" si="39"/>
        <v>114</v>
      </c>
      <c r="BT45" s="115" t="str">
        <f>IF(BS45&lt;&gt;"", IF(RANK(BS45, BS$5:BS$62)+COUNTIF(BS$5:BS45,BS45)-1&lt;=(BT$65-BR$63),RANK(BS45, BS$5:BS$62)+COUNTIF(BS$5:BS45,BS45)-1, ""), "")</f>
        <v/>
      </c>
      <c r="BU45" s="117" t="str">
        <f t="shared" si="40"/>
        <v/>
      </c>
      <c r="BV45" s="77">
        <v>20</v>
      </c>
      <c r="BW45" s="114">
        <f t="shared" si="153"/>
        <v>2.8949844394586381E-4</v>
      </c>
      <c r="BX45" s="115" t="str">
        <f t="shared" si="41"/>
        <v/>
      </c>
      <c r="BY45" s="115">
        <f t="shared" si="42"/>
        <v>20</v>
      </c>
      <c r="BZ45" s="115" t="str">
        <f>IF(BY45&lt;&gt;"", IF(RANK(BY45, BY$5:BY$62)+COUNTIF(BY$5:BY45,BY45)-1&lt;=(BZ$65-BX$63),RANK(BY45, BY$5:BY$62)+COUNTIF(BY$5:BY45,BY45)-1, ""), "")</f>
        <v/>
      </c>
      <c r="CA45" s="117" t="str">
        <f t="shared" si="43"/>
        <v/>
      </c>
      <c r="CB45" s="77">
        <v>43</v>
      </c>
      <c r="CC45" s="114">
        <f t="shared" si="154"/>
        <v>5.940375210676098E-4</v>
      </c>
      <c r="CD45" s="115" t="str">
        <f t="shared" si="44"/>
        <v/>
      </c>
      <c r="CE45" s="115">
        <f t="shared" si="45"/>
        <v>43</v>
      </c>
      <c r="CF45" s="115" t="str">
        <f>IF(CE45&lt;&gt;"", IF(RANK(CE45, CE$5:CE$62)+COUNTIF(CE$5:CE45,CE45)-1&lt;=(CF$65-CD$63),RANK(CE45, CE$5:CE$62)+COUNTIF(CE$5:CE45,CE45)-1, ""), "")</f>
        <v/>
      </c>
      <c r="CG45" s="117" t="str">
        <f t="shared" si="46"/>
        <v/>
      </c>
      <c r="CH45" s="77">
        <v>67</v>
      </c>
      <c r="CI45" s="114">
        <f t="shared" si="155"/>
        <v>1.0029940119760479E-3</v>
      </c>
      <c r="CJ45" s="115" t="str">
        <f t="shared" si="47"/>
        <v/>
      </c>
      <c r="CK45" s="115">
        <f t="shared" si="48"/>
        <v>67</v>
      </c>
      <c r="CL45" s="115" t="str">
        <f>IF(CK45&lt;&gt;"", IF(RANK(CK45, CK$5:CK$62)+COUNTIF(CK$5:CK45,CK45)-1&lt;=(CL$65-CJ$63),RANK(CK45, CK$5:CK$62)+COUNTIF(CK$5:CK45,CK45)-1, ""), "")</f>
        <v/>
      </c>
      <c r="CM45" s="117" t="str">
        <f t="shared" si="49"/>
        <v/>
      </c>
      <c r="CN45" s="77">
        <v>82</v>
      </c>
      <c r="CO45" s="114">
        <f t="shared" si="156"/>
        <v>1.1352466392546136E-3</v>
      </c>
      <c r="CP45" s="115" t="str">
        <f t="shared" si="50"/>
        <v/>
      </c>
      <c r="CQ45" s="115">
        <f t="shared" si="51"/>
        <v>82</v>
      </c>
      <c r="CR45" s="115" t="str">
        <f>IF(CQ45&lt;&gt;"", IF(RANK(CQ45, CQ$5:CQ$62)+COUNTIF(CQ$5:CQ45,CQ45)-1&lt;=(CR$65-CP$63),RANK(CQ45, CQ$5:CQ$62)+COUNTIF(CQ$5:CQ45,CQ45)-1, ""), "")</f>
        <v/>
      </c>
      <c r="CS45" s="117" t="str">
        <f t="shared" si="52"/>
        <v/>
      </c>
      <c r="CT45" s="77">
        <v>87</v>
      </c>
      <c r="CU45" s="114">
        <f t="shared" si="157"/>
        <v>1.2010934091724881E-3</v>
      </c>
      <c r="CV45" s="115" t="str">
        <f t="shared" si="53"/>
        <v/>
      </c>
      <c r="CW45" s="115">
        <f t="shared" si="54"/>
        <v>87</v>
      </c>
      <c r="CX45" s="115" t="str">
        <f>IF(CW45&lt;&gt;"", IF(RANK(CW45, CW$5:CW$62)+COUNTIF(CW$5:CW45,CW45)-1&lt;=(CX$65-CV$63),RANK(CW45, CW$5:CW$62)+COUNTIF(CW$5:CW45,CW45)-1, ""), "")</f>
        <v/>
      </c>
      <c r="CY45" s="117" t="str">
        <f t="shared" si="55"/>
        <v/>
      </c>
      <c r="CZ45" s="77">
        <v>117</v>
      </c>
      <c r="DA45" s="114">
        <f t="shared" si="158"/>
        <v>1.5983824915640924E-3</v>
      </c>
      <c r="DB45" s="115" t="str">
        <f t="shared" si="56"/>
        <v/>
      </c>
      <c r="DC45" s="115">
        <f t="shared" si="57"/>
        <v>117</v>
      </c>
      <c r="DD45" s="115" t="str">
        <f>IF(DC45&lt;&gt;"", IF(RANK(DC45, DC$5:DC$62)+COUNTIF(DC$5:DC45,DC45)-1&lt;=(DD$65-DB$63),RANK(DC45, DC$5:DC$62)+COUNTIF(DC$5:DC45,DC45)-1, ""), "")</f>
        <v/>
      </c>
      <c r="DE45" s="117" t="str">
        <f t="shared" si="58"/>
        <v/>
      </c>
      <c r="DF45" s="77">
        <v>54</v>
      </c>
      <c r="DG45" s="114">
        <f t="shared" si="159"/>
        <v>8.4273608314996019E-4</v>
      </c>
      <c r="DH45" s="115" t="str">
        <f t="shared" si="59"/>
        <v/>
      </c>
      <c r="DI45" s="115">
        <f t="shared" si="60"/>
        <v>54</v>
      </c>
      <c r="DJ45" s="115" t="str">
        <f>IF(DI45&lt;&gt;"", IF(RANK(DI45, DI$5:DI$62)+COUNTIF(DI$5:DI45,DI45)-1&lt;=(DJ$65-DH$63),RANK(DI45, DI$5:DI$62)+COUNTIF(DI$5:DI45,DI45)-1, ""), "")</f>
        <v/>
      </c>
      <c r="DK45" s="117" t="str">
        <f t="shared" si="61"/>
        <v/>
      </c>
      <c r="DL45" s="77">
        <v>43</v>
      </c>
      <c r="DM45" s="114">
        <f t="shared" si="160"/>
        <v>5.8875075305328875E-4</v>
      </c>
      <c r="DN45" s="115" t="str">
        <f t="shared" si="62"/>
        <v/>
      </c>
      <c r="DO45" s="115">
        <f t="shared" si="63"/>
        <v>43</v>
      </c>
      <c r="DP45" s="115" t="str">
        <f>IF(DO45&lt;&gt;"", IF(RANK(DO45, DO$5:DO$62)+COUNTIF(DO$5:DO45,DO45)-1&lt;=(DP$65-DN$63),RANK(DO45, DO$5:DO$62)+COUNTIF(DO$5:DO45,DO45)-1, ""), "")</f>
        <v/>
      </c>
      <c r="DQ45" s="117" t="str">
        <f t="shared" si="64"/>
        <v/>
      </c>
      <c r="DR45" s="77">
        <v>46</v>
      </c>
      <c r="DS45" s="114">
        <f t="shared" si="161"/>
        <v>7.0154033856946777E-4</v>
      </c>
      <c r="DT45" s="115" t="str">
        <f t="shared" si="65"/>
        <v/>
      </c>
      <c r="DU45" s="115">
        <f t="shared" si="66"/>
        <v>46</v>
      </c>
      <c r="DV45" s="115" t="str">
        <f>IF(DU45&lt;&gt;"", IF(RANK(DU45, DU$5:DU$62)+COUNTIF(DU$5:DU45,DU45)-1&lt;=(DV$65-DT$63),RANK(DU45, DU$5:DU$62)+COUNTIF(DU$5:DU45,DU45)-1, ""), "")</f>
        <v/>
      </c>
      <c r="DW45" s="117" t="str">
        <f t="shared" si="67"/>
        <v/>
      </c>
      <c r="DX45" s="77">
        <v>57</v>
      </c>
      <c r="DY45" s="114">
        <f t="shared" si="162"/>
        <v>8.0926825112871627E-4</v>
      </c>
      <c r="DZ45" s="115" t="str">
        <f t="shared" si="68"/>
        <v/>
      </c>
      <c r="EA45" s="115">
        <f t="shared" si="69"/>
        <v>57</v>
      </c>
      <c r="EB45" s="115" t="str">
        <f>IF(EA45&lt;&gt;"", IF(RANK(EA45, EA$5:EA$62)+COUNTIF(EA$5:EA45,EA45)-1&lt;=(EB$65-DZ$63),RANK(EA45, EA$5:EA$62)+COUNTIF(EA$5:EA45,EA45)-1, ""), "")</f>
        <v/>
      </c>
      <c r="EC45" s="117" t="str">
        <f t="shared" si="70"/>
        <v/>
      </c>
      <c r="ED45" s="77">
        <v>31</v>
      </c>
      <c r="EE45" s="114">
        <f t="shared" si="163"/>
        <v>5.1430941518042304E-4</v>
      </c>
      <c r="EF45" s="115" t="str">
        <f t="shared" si="71"/>
        <v/>
      </c>
      <c r="EG45" s="116">
        <f t="shared" si="72"/>
        <v>31</v>
      </c>
      <c r="EH45" s="115" t="str">
        <f>IF(EG45&lt;&gt;"", IF(RANK(EG45, EG$5:EG$62)+COUNTIF(EG$5:EG45,EG45)-1&lt;=(EH$65-EF$63),RANK(EG45, EG$5:EG$62)+COUNTIF(EG$5:EG45,EG45)-1, ""), "")</f>
        <v/>
      </c>
      <c r="EI45" s="117" t="str">
        <f t="shared" si="73"/>
        <v/>
      </c>
      <c r="EJ45" s="77">
        <v>53</v>
      </c>
      <c r="EK45" s="114">
        <f t="shared" si="164"/>
        <v>8.1232278335504639E-4</v>
      </c>
      <c r="EL45" s="115" t="str">
        <f t="shared" si="74"/>
        <v/>
      </c>
      <c r="EM45" s="115">
        <f t="shared" si="75"/>
        <v>53</v>
      </c>
      <c r="EN45" s="115" t="str">
        <f>IF(EM45&lt;&gt;"", IF(RANK(EM45, EM$5:EM$62)+COUNTIF(EM$5:EM45,EM45)-1&lt;=(EN$65-EL$63),RANK(EM45, EM$5:EM$62)+COUNTIF(EM$5:EM45,EM45)-1, ""), "")</f>
        <v/>
      </c>
      <c r="EO45" s="117" t="str">
        <f t="shared" si="76"/>
        <v/>
      </c>
      <c r="EP45" s="77">
        <v>23</v>
      </c>
      <c r="EQ45" s="114">
        <f t="shared" si="165"/>
        <v>3.3209639458827269E-4</v>
      </c>
      <c r="ER45" s="115" t="str">
        <f t="shared" si="77"/>
        <v/>
      </c>
      <c r="ES45" s="115">
        <f t="shared" si="78"/>
        <v>23</v>
      </c>
      <c r="ET45" s="115" t="str">
        <f>IF(ES45&lt;&gt;"", IF(RANK(ES45, ES$5:ES$62)+COUNTIF(ES$5:ES45,ES45)-1&lt;=(ET$65-ER$63),RANK(ES45, ES$5:ES$62)+COUNTIF(ES$5:ES45,ES45)-1, ""), "")</f>
        <v/>
      </c>
      <c r="EU45" s="117" t="str">
        <f t="shared" si="79"/>
        <v/>
      </c>
      <c r="EV45" s="77">
        <v>57</v>
      </c>
      <c r="EW45" s="114">
        <f t="shared" si="166"/>
        <v>9.164723852399711E-4</v>
      </c>
      <c r="EX45" s="115" t="str">
        <f t="shared" si="80"/>
        <v/>
      </c>
      <c r="EY45" s="115">
        <f t="shared" si="81"/>
        <v>57</v>
      </c>
      <c r="EZ45" s="115" t="str">
        <f>IF(EY45&lt;&gt;"", IF(RANK(EY45, EY$5:EY$62)+COUNTIF(EY$5:EY45,EY45)-1&lt;=(EZ$65-EX$63),RANK(EY45, EY$5:EY$62)+COUNTIF(EY$5:EY45,EY45)-1, ""), "")</f>
        <v/>
      </c>
      <c r="FA45" s="117" t="str">
        <f t="shared" si="82"/>
        <v/>
      </c>
      <c r="FB45" s="77">
        <v>210</v>
      </c>
      <c r="FC45" s="114">
        <f t="shared" si="167"/>
        <v>3.4894734218441038E-3</v>
      </c>
      <c r="FD45" s="115" t="str">
        <f t="shared" si="83"/>
        <v/>
      </c>
      <c r="FE45" s="115">
        <f t="shared" si="84"/>
        <v>210</v>
      </c>
      <c r="FF45" s="115" t="str">
        <f>IF(FE45&lt;&gt;"", IF(RANK(FE45, FE$5:FE$62)+COUNTIF(FE$5:FE45,FE45)-1&lt;=(FF$65-FD$63),RANK(FE45, FE$5:FE$62)+COUNTIF(FE$5:FE45,FE45)-1, ""), "")</f>
        <v/>
      </c>
      <c r="FG45" s="117" t="str">
        <f t="shared" si="85"/>
        <v/>
      </c>
      <c r="FH45" s="77">
        <v>43</v>
      </c>
      <c r="FI45" s="114">
        <f t="shared" si="168"/>
        <v>6.4195392860875143E-4</v>
      </c>
      <c r="FJ45" s="115" t="str">
        <f t="shared" si="86"/>
        <v/>
      </c>
      <c r="FK45" s="115">
        <f t="shared" si="87"/>
        <v>43</v>
      </c>
      <c r="FL45" s="115" t="str">
        <f>IF(FK45&lt;&gt;"", IF(RANK(FK45, FK$5:FK$62)+COUNTIF(FK$5:FK45,FK45)-1&lt;=(FL$65-FJ$63),RANK(FK45, FK$5:FK$62)+COUNTIF(FK$5:FK45,FK45)-1, ""), "")</f>
        <v/>
      </c>
      <c r="FM45" s="117" t="str">
        <f t="shared" si="88"/>
        <v/>
      </c>
      <c r="FN45" s="77">
        <v>167</v>
      </c>
      <c r="FO45" s="114">
        <f t="shared" si="169"/>
        <v>2.5349119611414693E-3</v>
      </c>
      <c r="FP45" s="115" t="str">
        <f t="shared" si="89"/>
        <v/>
      </c>
      <c r="FQ45" s="115">
        <f t="shared" si="90"/>
        <v>167</v>
      </c>
      <c r="FR45" s="115" t="str">
        <f>IF(FQ45&lt;&gt;"", IF(RANK(FQ45, FQ$5:FQ$62)+COUNTIF(FQ$5:FQ45,FQ45)-1&lt;=(FR$65-FP$63),RANK(FQ45, FQ$5:FQ$62)+COUNTIF(FQ$5:FQ45,FQ45)-1, ""), "")</f>
        <v/>
      </c>
      <c r="FS45" s="117" t="str">
        <f t="shared" si="91"/>
        <v/>
      </c>
      <c r="FT45" s="77">
        <v>45</v>
      </c>
      <c r="FU45" s="114">
        <f t="shared" si="170"/>
        <v>7.8874029411249186E-4</v>
      </c>
      <c r="FV45" s="115" t="str">
        <f t="shared" si="92"/>
        <v/>
      </c>
      <c r="FW45" s="115">
        <f t="shared" si="93"/>
        <v>45</v>
      </c>
      <c r="FX45" s="115" t="str">
        <f>IF(FW45&lt;&gt;"", IF(RANK(FW45, FW$5:FW$62)+COUNTIF(FW$5:FW45,FW45)-1&lt;=(FX$65-FV$63),RANK(FW45, FW$5:FW$62)+COUNTIF(FW$5:FW45,FW45)-1, ""), "")</f>
        <v/>
      </c>
      <c r="FY45" s="117" t="str">
        <f t="shared" si="94"/>
        <v/>
      </c>
      <c r="FZ45" s="77">
        <v>36</v>
      </c>
      <c r="GA45" s="114">
        <f t="shared" si="171"/>
        <v>6.285355122564425E-4</v>
      </c>
      <c r="GB45" s="115" t="str">
        <f t="shared" si="95"/>
        <v/>
      </c>
      <c r="GC45" s="115">
        <f t="shared" si="96"/>
        <v>36</v>
      </c>
      <c r="GD45" s="115" t="str">
        <f>IF(GC45&lt;&gt;"", IF(RANK(GC45, GC$5:GC$62)+COUNTIF(GC$5:GC45,GC45)-1&lt;=(GD$65-GB$63),RANK(GC45, GC$5:GC$62)+COUNTIF(GC$5:GC45,GC45)-1, ""), "")</f>
        <v/>
      </c>
      <c r="GE45" s="117" t="str">
        <f t="shared" si="97"/>
        <v/>
      </c>
      <c r="GF45" s="77">
        <v>20</v>
      </c>
      <c r="GG45" s="114">
        <f t="shared" si="172"/>
        <v>3.2632283117688327E-4</v>
      </c>
      <c r="GH45" s="115" t="str">
        <f t="shared" si="98"/>
        <v/>
      </c>
      <c r="GI45" s="115">
        <f t="shared" si="99"/>
        <v>20</v>
      </c>
      <c r="GJ45" s="115" t="str">
        <f>IF(GI45&lt;&gt;"", IF(RANK(GI45, GI$5:GI$62)+COUNTIF(GI$5:GI45,GI45)-1&lt;=(GJ$65-GH$63),RANK(GI45, GI$5:GI$62)+COUNTIF(GI$5:GI45,GI45)-1, ""), "")</f>
        <v/>
      </c>
      <c r="GK45" s="117" t="str">
        <f t="shared" si="100"/>
        <v/>
      </c>
      <c r="GL45" s="77">
        <v>23</v>
      </c>
      <c r="GM45" s="114">
        <f t="shared" si="173"/>
        <v>3.8182512409316535E-4</v>
      </c>
      <c r="GN45" s="115" t="str">
        <f t="shared" si="101"/>
        <v/>
      </c>
      <c r="GO45" s="115">
        <f t="shared" si="102"/>
        <v>23</v>
      </c>
      <c r="GP45" s="115" t="str">
        <f>IF(GO45&lt;&gt;"", IF(RANK(GO45, GO$5:GO$62)+COUNTIF(GO$5:GO45,GO45)-1&lt;=(GP$65-GN$63),RANK(GO45, GO$5:GO$62)+COUNTIF(GO$5:GO45,GO45)-1, ""), "")</f>
        <v/>
      </c>
      <c r="GQ45" s="117" t="str">
        <f t="shared" si="103"/>
        <v/>
      </c>
      <c r="GR45" s="77">
        <v>30</v>
      </c>
      <c r="GS45" s="114">
        <f t="shared" si="174"/>
        <v>5.930729084295429E-4</v>
      </c>
      <c r="GT45" s="115" t="str">
        <f t="shared" si="104"/>
        <v/>
      </c>
      <c r="GU45" s="115">
        <f t="shared" si="105"/>
        <v>30</v>
      </c>
      <c r="GV45" s="115" t="str">
        <f>IF(GU45&lt;&gt;"", IF(RANK(GU45, GU$5:GU$62)+COUNTIF(GU$5:GU45,GU45)-1&lt;=(GV$65-GT$63),RANK(GU45, GU$5:GU$62)+COUNTIF(GU$5:GU45,GU45)-1, ""), "")</f>
        <v/>
      </c>
      <c r="GW45" s="117" t="str">
        <f t="shared" si="106"/>
        <v/>
      </c>
      <c r="GX45" s="77">
        <v>69</v>
      </c>
      <c r="GY45" s="114">
        <f t="shared" si="175"/>
        <v>1.1116839595282594E-3</v>
      </c>
      <c r="GZ45" s="115" t="str">
        <f t="shared" si="107"/>
        <v/>
      </c>
      <c r="HA45" s="115">
        <f t="shared" si="108"/>
        <v>69</v>
      </c>
      <c r="HB45" s="115" t="str">
        <f>IF(HA45&lt;&gt;"", IF(RANK(HA45, HA$5:HA$62)+COUNTIF(HA$5:HA45,HA45)-1&lt;=(HB$65-GZ$63),RANK(HA45, HA$5:HA$62)+COUNTIF(HA$5:HA45,HA45)-1, ""), "")</f>
        <v/>
      </c>
      <c r="HC45" s="117" t="str">
        <f t="shared" si="109"/>
        <v/>
      </c>
      <c r="HD45" s="77">
        <v>30</v>
      </c>
      <c r="HE45" s="114">
        <f t="shared" si="176"/>
        <v>5.7365764111977976E-4</v>
      </c>
      <c r="HF45" s="115" t="str">
        <f t="shared" si="110"/>
        <v/>
      </c>
      <c r="HG45" s="115">
        <f t="shared" si="111"/>
        <v>30</v>
      </c>
      <c r="HH45" s="115" t="str">
        <f>IF(HG45&lt;&gt;"", IF(RANK(HG45, HG$5:HG$62)+COUNTIF(HG$5:HG45,HG45)-1&lt;=(HH$65-HF$63),RANK(HG45, HG$5:HG$62)+COUNTIF(HG$5:HG45,HG45)-1, ""), "")</f>
        <v/>
      </c>
      <c r="HI45" s="117" t="str">
        <f t="shared" si="112"/>
        <v/>
      </c>
      <c r="HJ45" s="77">
        <v>664</v>
      </c>
      <c r="HK45" s="114">
        <f t="shared" si="177"/>
        <v>9.1058694459681851E-3</v>
      </c>
      <c r="HL45" s="115" t="str">
        <f t="shared" si="113"/>
        <v/>
      </c>
      <c r="HM45" s="115">
        <f t="shared" si="114"/>
        <v>664</v>
      </c>
      <c r="HN45" s="115" t="str">
        <f>IF(HM45&lt;&gt;"", IF(RANK(HM45, HM$5:HM$62)+COUNTIF(HM$5:HM45,HM45)-1&lt;=(HN$65-HL$63),RANK(HM45, HM$5:HM$62)+COUNTIF(HM$5:HM45,HM45)-1, ""), "")</f>
        <v/>
      </c>
      <c r="HO45" s="117" t="str">
        <f t="shared" si="115"/>
        <v/>
      </c>
      <c r="HP45" s="77">
        <v>697</v>
      </c>
      <c r="HQ45" s="114">
        <f t="shared" si="178"/>
        <v>9.4521291022511521E-3</v>
      </c>
      <c r="HR45" s="115" t="str">
        <f t="shared" si="116"/>
        <v/>
      </c>
      <c r="HS45" s="115">
        <f t="shared" si="117"/>
        <v>697</v>
      </c>
      <c r="HT45" s="115" t="str">
        <f>IF(HS45&lt;&gt;"", IF(RANK(HS45, HS$5:HS$62)+COUNTIF(HS$5:HS45,HS45)-1&lt;=(HT$65-HR$63),RANK(HS45, HS$5:HS$62)+COUNTIF(HS$5:HS45,HS45)-1, ""), "")</f>
        <v/>
      </c>
      <c r="HU45" s="117" t="str">
        <f t="shared" si="118"/>
        <v/>
      </c>
      <c r="HV45" s="77">
        <v>810</v>
      </c>
      <c r="HW45" s="114">
        <f t="shared" si="179"/>
        <v>1.2660799974991012E-2</v>
      </c>
      <c r="HX45" s="115" t="str">
        <f t="shared" si="119"/>
        <v/>
      </c>
      <c r="HY45" s="115">
        <f t="shared" si="120"/>
        <v>810</v>
      </c>
      <c r="HZ45" s="115" t="str">
        <f>IF(HY45&lt;&gt;"", IF(RANK(HY45, HY$5:HY$62)+COUNTIF(HY$5:HY45,HY45)-1&lt;=(HZ$65-HX$63),RANK(HY45, HY$5:HY$62)+COUNTIF(HY$5:HY45,HY45)-1, ""), "")</f>
        <v/>
      </c>
      <c r="IA45" s="117" t="str">
        <f t="shared" si="121"/>
        <v/>
      </c>
      <c r="IB45" s="77">
        <v>2291</v>
      </c>
      <c r="IC45" s="114">
        <f t="shared" si="180"/>
        <v>3.3676814299783912E-2</v>
      </c>
      <c r="ID45" s="115" t="str">
        <f t="shared" si="122"/>
        <v/>
      </c>
      <c r="IE45" s="115">
        <f t="shared" si="123"/>
        <v>2291</v>
      </c>
      <c r="IF45" s="115" t="str">
        <f>IF(IE45&lt;&gt;"", IF(RANK(IE45, IE$5:IE$62)+COUNTIF(IE$5:IE45,IE45)-1&lt;=(IF$65-ID$63),RANK(IE45, IE$5:IE$62)+COUNTIF(IE$5:IE45,IE45)-1, ""), "")</f>
        <v/>
      </c>
      <c r="IG45" s="117" t="str">
        <f t="shared" si="124"/>
        <v/>
      </c>
      <c r="IH45" s="77">
        <v>453</v>
      </c>
      <c r="II45" s="114">
        <f t="shared" si="181"/>
        <v>7.7848427564873686E-3</v>
      </c>
      <c r="IJ45" s="115" t="str">
        <f t="shared" si="125"/>
        <v/>
      </c>
      <c r="IK45" s="115">
        <f t="shared" si="126"/>
        <v>453</v>
      </c>
      <c r="IL45" s="115" t="str">
        <f>IF(IK45&lt;&gt;"", IF(RANK(IK45, IK$5:IK$62)+COUNTIF(IK$5:IK45,IK45)-1&lt;=(IL$65-IJ$63),RANK(IK45, IK$5:IK$62)+COUNTIF(IK$5:IK45,IK45)-1, ""), "")</f>
        <v/>
      </c>
      <c r="IM45" s="117" t="str">
        <f t="shared" si="127"/>
        <v/>
      </c>
      <c r="IN45" s="104" t="str">
        <f t="shared" si="128"/>
        <v/>
      </c>
      <c r="IO45" s="41">
        <f t="shared" si="129"/>
        <v>7123</v>
      </c>
      <c r="IP45" s="42">
        <v>5539</v>
      </c>
      <c r="IQ45" s="43">
        <f t="shared" si="130"/>
        <v>12662</v>
      </c>
      <c r="IR45" s="43"/>
      <c r="IS45" s="98" t="str">
        <f t="shared" si="182"/>
        <v/>
      </c>
      <c r="IT45" s="77" t="str">
        <f t="shared" si="183"/>
        <v/>
      </c>
      <c r="IU45" s="77" t="str">
        <f t="shared" si="132"/>
        <v/>
      </c>
      <c r="IV45" s="77"/>
      <c r="IW45" s="99" t="str">
        <f t="shared" si="133"/>
        <v/>
      </c>
      <c r="IX45" s="77" t="str">
        <f t="shared" si="134"/>
        <v/>
      </c>
      <c r="IY45" s="98" t="str">
        <f t="shared" si="135"/>
        <v/>
      </c>
      <c r="IZ45" s="98" t="str">
        <f>IF(IY45&lt;&gt;"", IF(RANK(IY45, $IY$5:$IY$62)+COUNTIF(IY$5:IY45,IY45)-1&lt;=(400-$IU$63-$IX$63), RANK(IY45, $IY$5:$IY$62)+COUNTIF(IY$5:IY45,IY45)-1, ""), "")</f>
        <v/>
      </c>
      <c r="JA45" s="82" t="str">
        <f t="shared" si="136"/>
        <v/>
      </c>
      <c r="JB45" s="90" t="str">
        <f t="shared" si="137"/>
        <v/>
      </c>
      <c r="JD45" s="106">
        <f t="shared" si="184"/>
        <v>3.9668571000351006E-4</v>
      </c>
      <c r="JE45" s="56">
        <f t="shared" si="185"/>
        <v>0</v>
      </c>
      <c r="JF45" s="64">
        <f t="shared" si="138"/>
        <v>-3.9668571000351006E-4</v>
      </c>
      <c r="JH45" s="108" t="str">
        <f t="shared" si="186"/>
        <v/>
      </c>
      <c r="JI45" s="56" t="str">
        <f t="shared" si="139"/>
        <v/>
      </c>
      <c r="JJ45" s="56" t="str">
        <f t="shared" si="187"/>
        <v/>
      </c>
      <c r="JK45" s="107" t="str">
        <f t="shared" si="140"/>
        <v/>
      </c>
    </row>
    <row r="46" spans="1:271" ht="15" customHeight="1" x14ac:dyDescent="0.2">
      <c r="A46" s="100" t="s">
        <v>238</v>
      </c>
      <c r="B46" s="77"/>
      <c r="C46" s="114">
        <f t="shared" si="141"/>
        <v>0</v>
      </c>
      <c r="D46" s="115" t="str">
        <f t="shared" si="5"/>
        <v/>
      </c>
      <c r="E46" s="115" t="str">
        <f t="shared" si="6"/>
        <v/>
      </c>
      <c r="F46" s="115" t="str">
        <f>IF(E46&lt;&gt;"", IF(RANK(E46, E$5:E$62)+COUNTIF(E$5:E46,E46)-1&lt;=(F$65-D$63),RANK(E46, E$5:E$62)+COUNTIF(E$5:E46,E46)-1, ""), "")</f>
        <v/>
      </c>
      <c r="G46" s="117" t="str">
        <f t="shared" si="7"/>
        <v/>
      </c>
      <c r="H46" s="77"/>
      <c r="I46" s="114">
        <f t="shared" si="142"/>
        <v>0</v>
      </c>
      <c r="J46" s="115" t="str">
        <f t="shared" si="8"/>
        <v/>
      </c>
      <c r="K46" s="115" t="str">
        <f t="shared" si="9"/>
        <v/>
      </c>
      <c r="L46" s="115" t="str">
        <f>IF(K46&lt;&gt;"", IF(RANK(K46, K$5:K$62)+COUNTIF(K$5:K46,K46)-1&lt;=(L$65-J$63),RANK(K46, K$5:K$62)+COUNTIF(K$5:K46,K46)-1, ""), "")</f>
        <v/>
      </c>
      <c r="M46" s="117" t="str">
        <f t="shared" si="10"/>
        <v/>
      </c>
      <c r="N46" s="77"/>
      <c r="O46" s="114">
        <f t="shared" si="143"/>
        <v>0</v>
      </c>
      <c r="P46" s="115" t="str">
        <f t="shared" si="11"/>
        <v/>
      </c>
      <c r="Q46" s="115" t="str">
        <f t="shared" si="12"/>
        <v/>
      </c>
      <c r="R46" s="115" t="str">
        <f>IF(Q46&lt;&gt;"", IF(RANK(Q46, Q$5:Q$62)+COUNTIF(Q$5:Q46,Q46)-1&lt;=(R$65-P$63),RANK(Q46, Q$5:Q$62)+COUNTIF(Q$5:Q46,Q46)-1, ""), "")</f>
        <v/>
      </c>
      <c r="S46" s="117" t="str">
        <f t="shared" si="13"/>
        <v/>
      </c>
      <c r="T46" s="77"/>
      <c r="U46" s="114">
        <f t="shared" si="144"/>
        <v>0</v>
      </c>
      <c r="V46" s="115" t="str">
        <f t="shared" si="14"/>
        <v/>
      </c>
      <c r="W46" s="115" t="str">
        <f t="shared" si="15"/>
        <v/>
      </c>
      <c r="X46" s="115" t="str">
        <f>IF(W46&lt;&gt;"", IF(RANK(W46, W$5:W$62)+COUNTIF(W$5:W46,W46)-1&lt;=(X$65-V$63),RANK(W46, W$5:W$62)+COUNTIF(W$5:W46,W46)-1, ""), "")</f>
        <v/>
      </c>
      <c r="Y46" s="117" t="str">
        <f t="shared" si="16"/>
        <v/>
      </c>
      <c r="Z46" s="77"/>
      <c r="AA46" s="114">
        <f t="shared" si="145"/>
        <v>0</v>
      </c>
      <c r="AB46" s="115" t="str">
        <f t="shared" si="17"/>
        <v/>
      </c>
      <c r="AC46" s="115" t="str">
        <f t="shared" si="18"/>
        <v/>
      </c>
      <c r="AD46" s="115" t="str">
        <f>IF(AC46&lt;&gt;"", IF(RANK(AC46, AC$5:AC$62)+COUNTIF(AC$5:AC46,AC46)-1&lt;=(AD$65-AB$63),RANK(AC46, AC$5:AC$62)+COUNTIF(AC$5:AC46,AC46)-1, ""), "")</f>
        <v/>
      </c>
      <c r="AE46" s="117" t="str">
        <f t="shared" si="19"/>
        <v/>
      </c>
      <c r="AF46" s="77"/>
      <c r="AG46" s="114">
        <f t="shared" si="146"/>
        <v>0</v>
      </c>
      <c r="AH46" s="115" t="str">
        <f t="shared" si="20"/>
        <v/>
      </c>
      <c r="AI46" s="115" t="str">
        <f t="shared" si="21"/>
        <v/>
      </c>
      <c r="AJ46" s="115" t="str">
        <f>IF(AI46&lt;&gt;"", IF(RANK(AI46, AI$5:AI$62)+COUNTIF(AI$5:AI46,AI46)-1&lt;=(AJ$65-AH$63),RANK(AI46, AI$5:AI$62)+COUNTIF(AI$5:AI46,AI46)-1, ""), "")</f>
        <v/>
      </c>
      <c r="AK46" s="117" t="str">
        <f t="shared" si="22"/>
        <v/>
      </c>
      <c r="AL46" s="77"/>
      <c r="AM46" s="114">
        <f t="shared" si="147"/>
        <v>0</v>
      </c>
      <c r="AN46" s="115" t="str">
        <f t="shared" si="23"/>
        <v/>
      </c>
      <c r="AO46" s="115" t="str">
        <f t="shared" si="24"/>
        <v/>
      </c>
      <c r="AP46" s="115" t="str">
        <f>IF(AO46&lt;&gt;"", IF(RANK(AO46, AO$5:AO$62)+COUNTIF(AO$5:AO46,AO46)-1&lt;=(AP$65-AN$63),RANK(AO46, AO$5:AO$62)+COUNTIF(AO$5:AO46,AO46)-1, ""), "")</f>
        <v/>
      </c>
      <c r="AQ46" s="117" t="str">
        <f t="shared" si="25"/>
        <v/>
      </c>
      <c r="AR46" s="77"/>
      <c r="AS46" s="114">
        <f t="shared" si="148"/>
        <v>0</v>
      </c>
      <c r="AT46" s="115" t="str">
        <f t="shared" si="26"/>
        <v/>
      </c>
      <c r="AU46" s="115" t="str">
        <f t="shared" si="27"/>
        <v/>
      </c>
      <c r="AV46" s="115" t="str">
        <f>IF(AU46&lt;&gt;"", IF(RANK(AU46, AU$5:AU$62)+COUNTIF(AU$5:AU46,AU46)-1&lt;=(AV$65-AT$63),RANK(AU46, AU$5:AU$62)+COUNTIF(AU$5:AU46,AU46)-1, ""), "")</f>
        <v/>
      </c>
      <c r="AW46" s="117" t="str">
        <f t="shared" si="28"/>
        <v/>
      </c>
      <c r="AX46" s="77"/>
      <c r="AY46" s="114">
        <f t="shared" si="149"/>
        <v>0</v>
      </c>
      <c r="AZ46" s="115" t="str">
        <f t="shared" si="29"/>
        <v/>
      </c>
      <c r="BA46" s="115" t="str">
        <f t="shared" si="30"/>
        <v/>
      </c>
      <c r="BB46" s="115" t="str">
        <f>IF(BA46&lt;&gt;"", IF(RANK(BA46, BA$5:BA$62)+COUNTIF(BA$5:BA46,BA46)-1&lt;=(BB$65-AZ$63),RANK(BA46, BA$5:BA$62)+COUNTIF(BA$5:BA46,BA46)-1, ""), "")</f>
        <v/>
      </c>
      <c r="BC46" s="117" t="str">
        <f t="shared" si="31"/>
        <v/>
      </c>
      <c r="BD46" s="77"/>
      <c r="BE46" s="114">
        <f t="shared" si="150"/>
        <v>0</v>
      </c>
      <c r="BF46" s="115" t="str">
        <f t="shared" si="32"/>
        <v/>
      </c>
      <c r="BG46" s="115" t="str">
        <f t="shared" si="33"/>
        <v/>
      </c>
      <c r="BH46" s="115" t="str">
        <f>IF(BG46&lt;&gt;"", IF(RANK(BG46, BG$5:BG$62)+COUNTIF(BG$5:BG46,BG46)-1&lt;=(BH$65-BF$63),RANK(BG46, BG$5:BG$62)+COUNTIF(BG$5:BG46,BG46)-1, ""), "")</f>
        <v/>
      </c>
      <c r="BI46" s="117" t="str">
        <f t="shared" si="34"/>
        <v/>
      </c>
      <c r="BJ46" s="77"/>
      <c r="BK46" s="114">
        <f t="shared" si="151"/>
        <v>0</v>
      </c>
      <c r="BL46" s="115" t="str">
        <f t="shared" si="35"/>
        <v/>
      </c>
      <c r="BM46" s="115" t="str">
        <f t="shared" si="36"/>
        <v/>
      </c>
      <c r="BN46" s="115" t="str">
        <f>IF(BM46&lt;&gt;"", IF(RANK(BM46, BM$5:BM$62)+COUNTIF(BM$5:BM46,BM46)-1&lt;=(BN$65-BL$63),RANK(BM46, BM$5:BM$62)+COUNTIF(BM$5:BM46,BM46)-1, ""), "")</f>
        <v/>
      </c>
      <c r="BO46" s="117" t="str">
        <f t="shared" si="37"/>
        <v/>
      </c>
      <c r="BP46" s="77"/>
      <c r="BQ46" s="114">
        <f t="shared" si="152"/>
        <v>0</v>
      </c>
      <c r="BR46" s="115" t="str">
        <f t="shared" si="38"/>
        <v/>
      </c>
      <c r="BS46" s="115" t="str">
        <f t="shared" si="39"/>
        <v/>
      </c>
      <c r="BT46" s="115" t="str">
        <f>IF(BS46&lt;&gt;"", IF(RANK(BS46, BS$5:BS$62)+COUNTIF(BS$5:BS46,BS46)-1&lt;=(BT$65-BR$63),RANK(BS46, BS$5:BS$62)+COUNTIF(BS$5:BS46,BS46)-1, ""), "")</f>
        <v/>
      </c>
      <c r="BU46" s="117" t="str">
        <f t="shared" si="40"/>
        <v/>
      </c>
      <c r="BV46" s="77"/>
      <c r="BW46" s="114">
        <f t="shared" si="153"/>
        <v>0</v>
      </c>
      <c r="BX46" s="115" t="str">
        <f t="shared" si="41"/>
        <v/>
      </c>
      <c r="BY46" s="115" t="str">
        <f t="shared" si="42"/>
        <v/>
      </c>
      <c r="BZ46" s="115" t="str">
        <f>IF(BY46&lt;&gt;"", IF(RANK(BY46, BY$5:BY$62)+COUNTIF(BY$5:BY46,BY46)-1&lt;=(BZ$65-BX$63),RANK(BY46, BY$5:BY$62)+COUNTIF(BY$5:BY46,BY46)-1, ""), "")</f>
        <v/>
      </c>
      <c r="CA46" s="117" t="str">
        <f t="shared" si="43"/>
        <v/>
      </c>
      <c r="CB46" s="77"/>
      <c r="CC46" s="114">
        <f t="shared" si="154"/>
        <v>0</v>
      </c>
      <c r="CD46" s="115" t="str">
        <f t="shared" si="44"/>
        <v/>
      </c>
      <c r="CE46" s="115" t="str">
        <f t="shared" si="45"/>
        <v/>
      </c>
      <c r="CF46" s="115" t="str">
        <f>IF(CE46&lt;&gt;"", IF(RANK(CE46, CE$5:CE$62)+COUNTIF(CE$5:CE46,CE46)-1&lt;=(CF$65-CD$63),RANK(CE46, CE$5:CE$62)+COUNTIF(CE$5:CE46,CE46)-1, ""), "")</f>
        <v/>
      </c>
      <c r="CG46" s="117" t="str">
        <f t="shared" si="46"/>
        <v/>
      </c>
      <c r="CH46" s="77"/>
      <c r="CI46" s="114">
        <f t="shared" si="155"/>
        <v>0</v>
      </c>
      <c r="CJ46" s="115" t="str">
        <f t="shared" si="47"/>
        <v/>
      </c>
      <c r="CK46" s="115" t="str">
        <f t="shared" si="48"/>
        <v/>
      </c>
      <c r="CL46" s="115" t="str">
        <f>IF(CK46&lt;&gt;"", IF(RANK(CK46, CK$5:CK$62)+COUNTIF(CK$5:CK46,CK46)-1&lt;=(CL$65-CJ$63),RANK(CK46, CK$5:CK$62)+COUNTIF(CK$5:CK46,CK46)-1, ""), "")</f>
        <v/>
      </c>
      <c r="CM46" s="117" t="str">
        <f t="shared" si="49"/>
        <v/>
      </c>
      <c r="CN46" s="77"/>
      <c r="CO46" s="114">
        <f t="shared" si="156"/>
        <v>0</v>
      </c>
      <c r="CP46" s="115" t="str">
        <f t="shared" si="50"/>
        <v/>
      </c>
      <c r="CQ46" s="115" t="str">
        <f t="shared" si="51"/>
        <v/>
      </c>
      <c r="CR46" s="115" t="str">
        <f>IF(CQ46&lt;&gt;"", IF(RANK(CQ46, CQ$5:CQ$62)+COUNTIF(CQ$5:CQ46,CQ46)-1&lt;=(CR$65-CP$63),RANK(CQ46, CQ$5:CQ$62)+COUNTIF(CQ$5:CQ46,CQ46)-1, ""), "")</f>
        <v/>
      </c>
      <c r="CS46" s="117" t="str">
        <f t="shared" si="52"/>
        <v/>
      </c>
      <c r="CT46" s="77"/>
      <c r="CU46" s="114">
        <f t="shared" si="157"/>
        <v>0</v>
      </c>
      <c r="CV46" s="115" t="str">
        <f t="shared" si="53"/>
        <v/>
      </c>
      <c r="CW46" s="115" t="str">
        <f t="shared" si="54"/>
        <v/>
      </c>
      <c r="CX46" s="115" t="str">
        <f>IF(CW46&lt;&gt;"", IF(RANK(CW46, CW$5:CW$62)+COUNTIF(CW$5:CW46,CW46)-1&lt;=(CX$65-CV$63),RANK(CW46, CW$5:CW$62)+COUNTIF(CW$5:CW46,CW46)-1, ""), "")</f>
        <v/>
      </c>
      <c r="CY46" s="117" t="str">
        <f t="shared" si="55"/>
        <v/>
      </c>
      <c r="CZ46" s="77"/>
      <c r="DA46" s="114">
        <f t="shared" si="158"/>
        <v>0</v>
      </c>
      <c r="DB46" s="115" t="str">
        <f t="shared" si="56"/>
        <v/>
      </c>
      <c r="DC46" s="115" t="str">
        <f t="shared" si="57"/>
        <v/>
      </c>
      <c r="DD46" s="115" t="str">
        <f>IF(DC46&lt;&gt;"", IF(RANK(DC46, DC$5:DC$62)+COUNTIF(DC$5:DC46,DC46)-1&lt;=(DD$65-DB$63),RANK(DC46, DC$5:DC$62)+COUNTIF(DC$5:DC46,DC46)-1, ""), "")</f>
        <v/>
      </c>
      <c r="DE46" s="117" t="str">
        <f t="shared" si="58"/>
        <v/>
      </c>
      <c r="DF46" s="77"/>
      <c r="DG46" s="114">
        <f t="shared" si="159"/>
        <v>0</v>
      </c>
      <c r="DH46" s="115" t="str">
        <f t="shared" si="59"/>
        <v/>
      </c>
      <c r="DI46" s="115" t="str">
        <f t="shared" si="60"/>
        <v/>
      </c>
      <c r="DJ46" s="115" t="str">
        <f>IF(DI46&lt;&gt;"", IF(RANK(DI46, DI$5:DI$62)+COUNTIF(DI$5:DI46,DI46)-1&lt;=(DJ$65-DH$63),RANK(DI46, DI$5:DI$62)+COUNTIF(DI$5:DI46,DI46)-1, ""), "")</f>
        <v/>
      </c>
      <c r="DK46" s="117" t="str">
        <f t="shared" si="61"/>
        <v/>
      </c>
      <c r="DL46" s="77"/>
      <c r="DM46" s="114">
        <f t="shared" si="160"/>
        <v>0</v>
      </c>
      <c r="DN46" s="115" t="str">
        <f t="shared" si="62"/>
        <v/>
      </c>
      <c r="DO46" s="115" t="str">
        <f t="shared" si="63"/>
        <v/>
      </c>
      <c r="DP46" s="115" t="str">
        <f>IF(DO46&lt;&gt;"", IF(RANK(DO46, DO$5:DO$62)+COUNTIF(DO$5:DO46,DO46)-1&lt;=(DP$65-DN$63),RANK(DO46, DO$5:DO$62)+COUNTIF(DO$5:DO46,DO46)-1, ""), "")</f>
        <v/>
      </c>
      <c r="DQ46" s="117" t="str">
        <f t="shared" si="64"/>
        <v/>
      </c>
      <c r="DR46" s="77"/>
      <c r="DS46" s="114">
        <f t="shared" si="161"/>
        <v>0</v>
      </c>
      <c r="DT46" s="115" t="str">
        <f t="shared" si="65"/>
        <v/>
      </c>
      <c r="DU46" s="115" t="str">
        <f t="shared" si="66"/>
        <v/>
      </c>
      <c r="DV46" s="115" t="str">
        <f>IF(DU46&lt;&gt;"", IF(RANK(DU46, DU$5:DU$62)+COUNTIF(DU$5:DU46,DU46)-1&lt;=(DV$65-DT$63),RANK(DU46, DU$5:DU$62)+COUNTIF(DU$5:DU46,DU46)-1, ""), "")</f>
        <v/>
      </c>
      <c r="DW46" s="117" t="str">
        <f t="shared" si="67"/>
        <v/>
      </c>
      <c r="DX46" s="77"/>
      <c r="DY46" s="114">
        <f t="shared" si="162"/>
        <v>0</v>
      </c>
      <c r="DZ46" s="115" t="str">
        <f t="shared" si="68"/>
        <v/>
      </c>
      <c r="EA46" s="115" t="str">
        <f t="shared" si="69"/>
        <v/>
      </c>
      <c r="EB46" s="115" t="str">
        <f>IF(EA46&lt;&gt;"", IF(RANK(EA46, EA$5:EA$62)+COUNTIF(EA$5:EA46,EA46)-1&lt;=(EB$65-DZ$63),RANK(EA46, EA$5:EA$62)+COUNTIF(EA$5:EA46,EA46)-1, ""), "")</f>
        <v/>
      </c>
      <c r="EC46" s="117" t="str">
        <f t="shared" si="70"/>
        <v/>
      </c>
      <c r="ED46" s="77"/>
      <c r="EE46" s="114">
        <f t="shared" si="163"/>
        <v>0</v>
      </c>
      <c r="EF46" s="115" t="str">
        <f t="shared" si="71"/>
        <v/>
      </c>
      <c r="EG46" s="116" t="str">
        <f t="shared" si="72"/>
        <v/>
      </c>
      <c r="EH46" s="115" t="str">
        <f>IF(EG46&lt;&gt;"", IF(RANK(EG46, EG$5:EG$62)+COUNTIF(EG$5:EG46,EG46)-1&lt;=(EH$65-EF$63),RANK(EG46, EG$5:EG$62)+COUNTIF(EG$5:EG46,EG46)-1, ""), "")</f>
        <v/>
      </c>
      <c r="EI46" s="117" t="str">
        <f t="shared" si="73"/>
        <v/>
      </c>
      <c r="EJ46" s="77"/>
      <c r="EK46" s="114">
        <f t="shared" si="164"/>
        <v>0</v>
      </c>
      <c r="EL46" s="115" t="str">
        <f t="shared" si="74"/>
        <v/>
      </c>
      <c r="EM46" s="115" t="str">
        <f t="shared" si="75"/>
        <v/>
      </c>
      <c r="EN46" s="115" t="str">
        <f>IF(EM46&lt;&gt;"", IF(RANK(EM46, EM$5:EM$62)+COUNTIF(EM$5:EM46,EM46)-1&lt;=(EN$65-EL$63),RANK(EM46, EM$5:EM$62)+COUNTIF(EM$5:EM46,EM46)-1, ""), "")</f>
        <v/>
      </c>
      <c r="EO46" s="117" t="str">
        <f t="shared" si="76"/>
        <v/>
      </c>
      <c r="EP46" s="77"/>
      <c r="EQ46" s="114">
        <f t="shared" si="165"/>
        <v>0</v>
      </c>
      <c r="ER46" s="115" t="str">
        <f t="shared" si="77"/>
        <v/>
      </c>
      <c r="ES46" s="115" t="str">
        <f t="shared" si="78"/>
        <v/>
      </c>
      <c r="ET46" s="115" t="str">
        <f>IF(ES46&lt;&gt;"", IF(RANK(ES46, ES$5:ES$62)+COUNTIF(ES$5:ES46,ES46)-1&lt;=(ET$65-ER$63),RANK(ES46, ES$5:ES$62)+COUNTIF(ES$5:ES46,ES46)-1, ""), "")</f>
        <v/>
      </c>
      <c r="EU46" s="117" t="str">
        <f t="shared" si="79"/>
        <v/>
      </c>
      <c r="EV46" s="77"/>
      <c r="EW46" s="114">
        <f t="shared" si="166"/>
        <v>0</v>
      </c>
      <c r="EX46" s="115" t="str">
        <f t="shared" si="80"/>
        <v/>
      </c>
      <c r="EY46" s="115" t="str">
        <f t="shared" si="81"/>
        <v/>
      </c>
      <c r="EZ46" s="115" t="str">
        <f>IF(EY46&lt;&gt;"", IF(RANK(EY46, EY$5:EY$62)+COUNTIF(EY$5:EY46,EY46)-1&lt;=(EZ$65-EX$63),RANK(EY46, EY$5:EY$62)+COUNTIF(EY$5:EY46,EY46)-1, ""), "")</f>
        <v/>
      </c>
      <c r="FA46" s="117" t="str">
        <f t="shared" si="82"/>
        <v/>
      </c>
      <c r="FB46" s="77"/>
      <c r="FC46" s="114">
        <f t="shared" si="167"/>
        <v>0</v>
      </c>
      <c r="FD46" s="115" t="str">
        <f t="shared" si="83"/>
        <v/>
      </c>
      <c r="FE46" s="115" t="str">
        <f t="shared" si="84"/>
        <v/>
      </c>
      <c r="FF46" s="115" t="str">
        <f>IF(FE46&lt;&gt;"", IF(RANK(FE46, FE$5:FE$62)+COUNTIF(FE$5:FE46,FE46)-1&lt;=(FF$65-FD$63),RANK(FE46, FE$5:FE$62)+COUNTIF(FE$5:FE46,FE46)-1, ""), "")</f>
        <v/>
      </c>
      <c r="FG46" s="117" t="str">
        <f t="shared" si="85"/>
        <v/>
      </c>
      <c r="FH46" s="77"/>
      <c r="FI46" s="114">
        <f t="shared" si="168"/>
        <v>0</v>
      </c>
      <c r="FJ46" s="115" t="str">
        <f t="shared" si="86"/>
        <v/>
      </c>
      <c r="FK46" s="115" t="str">
        <f t="shared" si="87"/>
        <v/>
      </c>
      <c r="FL46" s="115" t="str">
        <f>IF(FK46&lt;&gt;"", IF(RANK(FK46, FK$5:FK$62)+COUNTIF(FK$5:FK46,FK46)-1&lt;=(FL$65-FJ$63),RANK(FK46, FK$5:FK$62)+COUNTIF(FK$5:FK46,FK46)-1, ""), "")</f>
        <v/>
      </c>
      <c r="FM46" s="117" t="str">
        <f t="shared" si="88"/>
        <v/>
      </c>
      <c r="FN46" s="77"/>
      <c r="FO46" s="114">
        <f t="shared" si="169"/>
        <v>0</v>
      </c>
      <c r="FP46" s="115" t="str">
        <f t="shared" si="89"/>
        <v/>
      </c>
      <c r="FQ46" s="115" t="str">
        <f t="shared" si="90"/>
        <v/>
      </c>
      <c r="FR46" s="115" t="str">
        <f>IF(FQ46&lt;&gt;"", IF(RANK(FQ46, FQ$5:FQ$62)+COUNTIF(FQ$5:FQ46,FQ46)-1&lt;=(FR$65-FP$63),RANK(FQ46, FQ$5:FQ$62)+COUNTIF(FQ$5:FQ46,FQ46)-1, ""), "")</f>
        <v/>
      </c>
      <c r="FS46" s="117" t="str">
        <f t="shared" si="91"/>
        <v/>
      </c>
      <c r="FT46" s="77"/>
      <c r="FU46" s="114">
        <f t="shared" si="170"/>
        <v>0</v>
      </c>
      <c r="FV46" s="115" t="str">
        <f t="shared" si="92"/>
        <v/>
      </c>
      <c r="FW46" s="115" t="str">
        <f t="shared" si="93"/>
        <v/>
      </c>
      <c r="FX46" s="115" t="str">
        <f>IF(FW46&lt;&gt;"", IF(RANK(FW46, FW$5:FW$62)+COUNTIF(FW$5:FW46,FW46)-1&lt;=(FX$65-FV$63),RANK(FW46, FW$5:FW$62)+COUNTIF(FW$5:FW46,FW46)-1, ""), "")</f>
        <v/>
      </c>
      <c r="FY46" s="117" t="str">
        <f t="shared" si="94"/>
        <v/>
      </c>
      <c r="FZ46" s="77"/>
      <c r="GA46" s="114">
        <f t="shared" si="171"/>
        <v>0</v>
      </c>
      <c r="GB46" s="115" t="str">
        <f t="shared" si="95"/>
        <v/>
      </c>
      <c r="GC46" s="115" t="str">
        <f t="shared" si="96"/>
        <v/>
      </c>
      <c r="GD46" s="115" t="str">
        <f>IF(GC46&lt;&gt;"", IF(RANK(GC46, GC$5:GC$62)+COUNTIF(GC$5:GC46,GC46)-1&lt;=(GD$65-GB$63),RANK(GC46, GC$5:GC$62)+COUNTIF(GC$5:GC46,GC46)-1, ""), "")</f>
        <v/>
      </c>
      <c r="GE46" s="117" t="str">
        <f t="shared" si="97"/>
        <v/>
      </c>
      <c r="GF46" s="77"/>
      <c r="GG46" s="114">
        <f t="shared" si="172"/>
        <v>0</v>
      </c>
      <c r="GH46" s="115" t="str">
        <f t="shared" si="98"/>
        <v/>
      </c>
      <c r="GI46" s="115" t="str">
        <f t="shared" si="99"/>
        <v/>
      </c>
      <c r="GJ46" s="115" t="str">
        <f>IF(GI46&lt;&gt;"", IF(RANK(GI46, GI$5:GI$62)+COUNTIF(GI$5:GI46,GI46)-1&lt;=(GJ$65-GH$63),RANK(GI46, GI$5:GI$62)+COUNTIF(GI$5:GI46,GI46)-1, ""), "")</f>
        <v/>
      </c>
      <c r="GK46" s="117" t="str">
        <f t="shared" si="100"/>
        <v/>
      </c>
      <c r="GL46" s="77"/>
      <c r="GM46" s="114">
        <f t="shared" si="173"/>
        <v>0</v>
      </c>
      <c r="GN46" s="115" t="str">
        <f t="shared" si="101"/>
        <v/>
      </c>
      <c r="GO46" s="115" t="str">
        <f t="shared" si="102"/>
        <v/>
      </c>
      <c r="GP46" s="115" t="str">
        <f>IF(GO46&lt;&gt;"", IF(RANK(GO46, GO$5:GO$62)+COUNTIF(GO$5:GO46,GO46)-1&lt;=(GP$65-GN$63),RANK(GO46, GO$5:GO$62)+COUNTIF(GO$5:GO46,GO46)-1, ""), "")</f>
        <v/>
      </c>
      <c r="GQ46" s="117" t="str">
        <f t="shared" si="103"/>
        <v/>
      </c>
      <c r="GR46" s="77"/>
      <c r="GS46" s="114">
        <f t="shared" si="174"/>
        <v>0</v>
      </c>
      <c r="GT46" s="115" t="str">
        <f t="shared" si="104"/>
        <v/>
      </c>
      <c r="GU46" s="115" t="str">
        <f t="shared" si="105"/>
        <v/>
      </c>
      <c r="GV46" s="115" t="str">
        <f>IF(GU46&lt;&gt;"", IF(RANK(GU46, GU$5:GU$62)+COUNTIF(GU$5:GU46,GU46)-1&lt;=(GV$65-GT$63),RANK(GU46, GU$5:GU$62)+COUNTIF(GU$5:GU46,GU46)-1, ""), "")</f>
        <v/>
      </c>
      <c r="GW46" s="117" t="str">
        <f t="shared" si="106"/>
        <v/>
      </c>
      <c r="GX46" s="77"/>
      <c r="GY46" s="114">
        <f t="shared" si="175"/>
        <v>0</v>
      </c>
      <c r="GZ46" s="115" t="str">
        <f t="shared" si="107"/>
        <v/>
      </c>
      <c r="HA46" s="115" t="str">
        <f t="shared" si="108"/>
        <v/>
      </c>
      <c r="HB46" s="115" t="str">
        <f>IF(HA46&lt;&gt;"", IF(RANK(HA46, HA$5:HA$62)+COUNTIF(HA$5:HA46,HA46)-1&lt;=(HB$65-GZ$63),RANK(HA46, HA$5:HA$62)+COUNTIF(HA$5:HA46,HA46)-1, ""), "")</f>
        <v/>
      </c>
      <c r="HC46" s="117" t="str">
        <f t="shared" si="109"/>
        <v/>
      </c>
      <c r="HD46" s="77"/>
      <c r="HE46" s="114">
        <f t="shared" si="176"/>
        <v>0</v>
      </c>
      <c r="HF46" s="115" t="str">
        <f t="shared" si="110"/>
        <v/>
      </c>
      <c r="HG46" s="115" t="str">
        <f t="shared" si="111"/>
        <v/>
      </c>
      <c r="HH46" s="115" t="str">
        <f>IF(HG46&lt;&gt;"", IF(RANK(HG46, HG$5:HG$62)+COUNTIF(HG$5:HG46,HG46)-1&lt;=(HH$65-HF$63),RANK(HG46, HG$5:HG$62)+COUNTIF(HG$5:HG46,HG46)-1, ""), "")</f>
        <v/>
      </c>
      <c r="HI46" s="117" t="str">
        <f t="shared" si="112"/>
        <v/>
      </c>
      <c r="HJ46" s="77">
        <v>752</v>
      </c>
      <c r="HK46" s="114">
        <f t="shared" si="177"/>
        <v>1.0312671420735052E-2</v>
      </c>
      <c r="HL46" s="115" t="str">
        <f t="shared" si="113"/>
        <v/>
      </c>
      <c r="HM46" s="115">
        <f t="shared" si="114"/>
        <v>752</v>
      </c>
      <c r="HN46" s="115" t="str">
        <f>IF(HM46&lt;&gt;"", IF(RANK(HM46, HM$5:HM$62)+COUNTIF(HM$5:HM46,HM46)-1&lt;=(HN$65-HL$63),RANK(HM46, HM$5:HM$62)+COUNTIF(HM$5:HM46,HM46)-1, ""), "")</f>
        <v/>
      </c>
      <c r="HO46" s="117" t="str">
        <f t="shared" si="115"/>
        <v/>
      </c>
      <c r="HP46" s="77">
        <v>1161</v>
      </c>
      <c r="HQ46" s="114">
        <f t="shared" si="178"/>
        <v>1.5744507729861676E-2</v>
      </c>
      <c r="HR46" s="115" t="str">
        <f t="shared" si="116"/>
        <v/>
      </c>
      <c r="HS46" s="115">
        <f t="shared" si="117"/>
        <v>1161</v>
      </c>
      <c r="HT46" s="115" t="str">
        <f>IF(HS46&lt;&gt;"", IF(RANK(HS46, HS$5:HS$62)+COUNTIF(HS$5:HS46,HS46)-1&lt;=(HT$65-HR$63),RANK(HS46, HS$5:HS$62)+COUNTIF(HS$5:HS46,HS46)-1, ""), "")</f>
        <v/>
      </c>
      <c r="HU46" s="117" t="str">
        <f t="shared" si="118"/>
        <v/>
      </c>
      <c r="HV46" s="77">
        <v>431</v>
      </c>
      <c r="HW46" s="114">
        <f t="shared" si="179"/>
        <v>6.7367960360754644E-3</v>
      </c>
      <c r="HX46" s="115" t="str">
        <f t="shared" si="119"/>
        <v/>
      </c>
      <c r="HY46" s="115">
        <f t="shared" si="120"/>
        <v>431</v>
      </c>
      <c r="HZ46" s="115" t="str">
        <f>IF(HY46&lt;&gt;"", IF(RANK(HY46, HY$5:HY$62)+COUNTIF(HY$5:HY46,HY46)-1&lt;=(HZ$65-HX$63),RANK(HY46, HY$5:HY$62)+COUNTIF(HY$5:HY46,HY46)-1, ""), "")</f>
        <v/>
      </c>
      <c r="IA46" s="117" t="str">
        <f t="shared" si="121"/>
        <v/>
      </c>
      <c r="IB46" s="77">
        <v>889</v>
      </c>
      <c r="IC46" s="114">
        <f t="shared" si="180"/>
        <v>1.3067956312748975E-2</v>
      </c>
      <c r="ID46" s="115" t="str">
        <f t="shared" si="122"/>
        <v/>
      </c>
      <c r="IE46" s="115">
        <f t="shared" si="123"/>
        <v>889</v>
      </c>
      <c r="IF46" s="115" t="str">
        <f>IF(IE46&lt;&gt;"", IF(RANK(IE46, IE$5:IE$62)+COUNTIF(IE$5:IE46,IE46)-1&lt;=(IF$65-ID$63),RANK(IE46, IE$5:IE$62)+COUNTIF(IE$5:IE46,IE46)-1, ""), "")</f>
        <v/>
      </c>
      <c r="IG46" s="117" t="str">
        <f t="shared" si="124"/>
        <v/>
      </c>
      <c r="IH46" s="77">
        <v>973</v>
      </c>
      <c r="II46" s="114">
        <f t="shared" si="181"/>
        <v>1.6721086097267572E-2</v>
      </c>
      <c r="IJ46" s="115" t="str">
        <f t="shared" si="125"/>
        <v/>
      </c>
      <c r="IK46" s="115">
        <f t="shared" si="126"/>
        <v>973</v>
      </c>
      <c r="IL46" s="115" t="str">
        <f>IF(IK46&lt;&gt;"", IF(RANK(IK46, IK$5:IK$62)+COUNTIF(IK$5:IK46,IK46)-1&lt;=(IL$65-IJ$63),RANK(IK46, IK$5:IK$62)+COUNTIF(IK$5:IK46,IK46)-1, ""), "")</f>
        <v/>
      </c>
      <c r="IM46" s="117" t="str">
        <f t="shared" si="127"/>
        <v/>
      </c>
      <c r="IN46" s="104" t="str">
        <f t="shared" si="128"/>
        <v/>
      </c>
      <c r="IO46" s="41">
        <f t="shared" si="129"/>
        <v>4206</v>
      </c>
      <c r="IP46" s="42">
        <v>3834</v>
      </c>
      <c r="IQ46" s="43">
        <f t="shared" si="130"/>
        <v>8040</v>
      </c>
      <c r="IR46" s="43"/>
      <c r="IS46" s="98" t="str">
        <f t="shared" si="182"/>
        <v/>
      </c>
      <c r="IT46" s="77" t="str">
        <f t="shared" si="183"/>
        <v/>
      </c>
      <c r="IU46" s="77" t="str">
        <f t="shared" si="132"/>
        <v/>
      </c>
      <c r="IV46" s="77"/>
      <c r="IW46" s="99" t="str">
        <f t="shared" si="133"/>
        <v/>
      </c>
      <c r="IX46" s="77" t="str">
        <f t="shared" si="134"/>
        <v/>
      </c>
      <c r="IY46" s="98" t="str">
        <f t="shared" si="135"/>
        <v/>
      </c>
      <c r="IZ46" s="98" t="str">
        <f>IF(IY46&lt;&gt;"", IF(RANK(IY46, $IY$5:$IY$62)+COUNTIF(IY$5:IY46,IY46)-1&lt;=(400-$IU$63-$IX$63), RANK(IY46, $IY$5:$IY$62)+COUNTIF(IY$5:IY46,IY46)-1, ""), "")</f>
        <v/>
      </c>
      <c r="JA46" s="82" t="str">
        <f t="shared" si="136"/>
        <v/>
      </c>
      <c r="JB46" s="90" t="str">
        <f t="shared" si="137"/>
        <v/>
      </c>
      <c r="JD46" s="106">
        <f t="shared" si="184"/>
        <v>2.5188383418324288E-4</v>
      </c>
      <c r="JE46" s="56">
        <f t="shared" si="185"/>
        <v>0</v>
      </c>
      <c r="JF46" s="64">
        <f t="shared" si="138"/>
        <v>-2.5188383418324288E-4</v>
      </c>
      <c r="JH46" s="108" t="str">
        <f t="shared" si="186"/>
        <v/>
      </c>
      <c r="JI46" s="56" t="str">
        <f t="shared" si="139"/>
        <v/>
      </c>
      <c r="JJ46" s="56" t="str">
        <f t="shared" si="187"/>
        <v/>
      </c>
      <c r="JK46" s="107" t="str">
        <f t="shared" si="140"/>
        <v/>
      </c>
    </row>
    <row r="47" spans="1:271" ht="15" customHeight="1" x14ac:dyDescent="0.2">
      <c r="A47" s="130" t="s">
        <v>239</v>
      </c>
      <c r="B47" s="118">
        <v>1180</v>
      </c>
      <c r="C47" s="119">
        <f t="shared" si="141"/>
        <v>1.7079172094369661E-2</v>
      </c>
      <c r="D47" s="120" t="str">
        <f t="shared" si="5"/>
        <v/>
      </c>
      <c r="E47" s="120">
        <f t="shared" si="6"/>
        <v>1180</v>
      </c>
      <c r="F47" s="120" t="str">
        <f>IF(E47&lt;&gt;"", IF(RANK(E47, E$5:E$62)+COUNTIF(E$5:E47,E47)-1&lt;=(F$65-D$63),RANK(E47, E$5:E$62)+COUNTIF(E$5:E47,E47)-1, ""), "")</f>
        <v/>
      </c>
      <c r="G47" s="121" t="str">
        <f t="shared" si="7"/>
        <v/>
      </c>
      <c r="H47" s="118">
        <v>1925</v>
      </c>
      <c r="I47" s="119">
        <f t="shared" si="142"/>
        <v>3.1424980002285455E-2</v>
      </c>
      <c r="J47" s="120" t="str">
        <f t="shared" si="8"/>
        <v/>
      </c>
      <c r="K47" s="120">
        <f t="shared" si="9"/>
        <v>1925</v>
      </c>
      <c r="L47" s="120" t="str">
        <f>IF(K47&lt;&gt;"", IF(RANK(K47, K$5:K$62)+COUNTIF(K$5:K47,K47)-1&lt;=(L$65-J$63),RANK(K47, K$5:K$62)+COUNTIF(K$5:K47,K47)-1, ""), "")</f>
        <v/>
      </c>
      <c r="M47" s="121" t="str">
        <f t="shared" si="10"/>
        <v/>
      </c>
      <c r="N47" s="118">
        <v>490</v>
      </c>
      <c r="O47" s="119">
        <f t="shared" si="143"/>
        <v>8.4004800274301381E-3</v>
      </c>
      <c r="P47" s="120" t="str">
        <f t="shared" si="11"/>
        <v/>
      </c>
      <c r="Q47" s="120">
        <f t="shared" si="12"/>
        <v>490</v>
      </c>
      <c r="R47" s="120" t="str">
        <f>IF(Q47&lt;&gt;"", IF(RANK(Q47, Q$5:Q$62)+COUNTIF(Q$5:Q47,Q47)-1&lt;=(R$65-P$63),RANK(Q47, Q$5:Q$62)+COUNTIF(Q$5:Q47,Q47)-1, ""), "")</f>
        <v/>
      </c>
      <c r="S47" s="121" t="str">
        <f t="shared" si="13"/>
        <v/>
      </c>
      <c r="T47" s="118">
        <v>1272</v>
      </c>
      <c r="U47" s="119">
        <f t="shared" si="144"/>
        <v>2.2267348224914222E-2</v>
      </c>
      <c r="V47" s="120" t="str">
        <f t="shared" si="14"/>
        <v/>
      </c>
      <c r="W47" s="120">
        <f t="shared" si="15"/>
        <v>1272</v>
      </c>
      <c r="X47" s="120" t="str">
        <f>IF(W47&lt;&gt;"", IF(RANK(W47, W$5:W$62)+COUNTIF(W$5:W47,W47)-1&lt;=(X$65-V$63),RANK(W47, W$5:W$62)+COUNTIF(W$5:W47,W47)-1, ""), "")</f>
        <v/>
      </c>
      <c r="Y47" s="121" t="str">
        <f t="shared" si="16"/>
        <v/>
      </c>
      <c r="Z47" s="118">
        <v>517</v>
      </c>
      <c r="AA47" s="119">
        <f t="shared" si="145"/>
        <v>9.3355001805706037E-3</v>
      </c>
      <c r="AB47" s="120" t="str">
        <f t="shared" si="17"/>
        <v/>
      </c>
      <c r="AC47" s="120">
        <f t="shared" si="18"/>
        <v>517</v>
      </c>
      <c r="AD47" s="120" t="str">
        <f>IF(AC47&lt;&gt;"", IF(RANK(AC47, AC$5:AC$62)+COUNTIF(AC$5:AC47,AC47)-1&lt;=(AD$65-AB$63),RANK(AC47, AC$5:AC$62)+COUNTIF(AC$5:AC47,AC47)-1, ""), "")</f>
        <v/>
      </c>
      <c r="AE47" s="121" t="str">
        <f t="shared" si="19"/>
        <v/>
      </c>
      <c r="AF47" s="118">
        <v>1310</v>
      </c>
      <c r="AG47" s="119">
        <f t="shared" si="146"/>
        <v>1.7702224264209074E-2</v>
      </c>
      <c r="AH47" s="120" t="str">
        <f t="shared" si="20"/>
        <v/>
      </c>
      <c r="AI47" s="120">
        <f t="shared" si="21"/>
        <v>1310</v>
      </c>
      <c r="AJ47" s="120" t="str">
        <f>IF(AI47&lt;&gt;"", IF(RANK(AI47, AI$5:AI$62)+COUNTIF(AI$5:AI47,AI47)-1&lt;=(AJ$65-AH$63),RANK(AI47, AI$5:AI$62)+COUNTIF(AI$5:AI47,AI47)-1, ""), "")</f>
        <v/>
      </c>
      <c r="AK47" s="121" t="str">
        <f t="shared" si="22"/>
        <v/>
      </c>
      <c r="AL47" s="118">
        <v>1096</v>
      </c>
      <c r="AM47" s="119">
        <f t="shared" si="147"/>
        <v>1.7247348377553269E-2</v>
      </c>
      <c r="AN47" s="120" t="str">
        <f t="shared" si="23"/>
        <v/>
      </c>
      <c r="AO47" s="120">
        <f t="shared" si="24"/>
        <v>1096</v>
      </c>
      <c r="AP47" s="120" t="str">
        <f>IF(AO47&lt;&gt;"", IF(RANK(AO47, AO$5:AO$62)+COUNTIF(AO$5:AO47,AO47)-1&lt;=(AP$65-AN$63),RANK(AO47, AO$5:AO$62)+COUNTIF(AO$5:AO47,AO47)-1, ""), "")</f>
        <v/>
      </c>
      <c r="AQ47" s="121" t="str">
        <f t="shared" si="25"/>
        <v/>
      </c>
      <c r="AR47" s="118">
        <v>2820</v>
      </c>
      <c r="AS47" s="119">
        <f t="shared" si="148"/>
        <v>3.6330374512052149E-2</v>
      </c>
      <c r="AT47" s="120" t="str">
        <f t="shared" si="26"/>
        <v/>
      </c>
      <c r="AU47" s="120">
        <f t="shared" si="27"/>
        <v>2820</v>
      </c>
      <c r="AV47" s="120" t="str">
        <f>IF(AU47&lt;&gt;"", IF(RANK(AU47, AU$5:AU$62)+COUNTIF(AU$5:AU47,AU47)-1&lt;=(AV$65-AT$63),RANK(AU47, AU$5:AU$62)+COUNTIF(AU$5:AU47,AU47)-1, ""), "")</f>
        <v/>
      </c>
      <c r="AW47" s="121" t="str">
        <f t="shared" si="28"/>
        <v/>
      </c>
      <c r="AX47" s="118">
        <v>3011</v>
      </c>
      <c r="AY47" s="119">
        <f t="shared" si="149"/>
        <v>4.1364435652269479E-2</v>
      </c>
      <c r="AZ47" s="120" t="str">
        <f t="shared" si="29"/>
        <v/>
      </c>
      <c r="BA47" s="120">
        <f t="shared" si="30"/>
        <v>3011</v>
      </c>
      <c r="BB47" s="120" t="str">
        <f>IF(BA47&lt;&gt;"", IF(RANK(BA47, BA$5:BA$62)+COUNTIF(BA$5:BA47,BA47)-1&lt;=(BB$65-AZ$63),RANK(BA47, BA$5:BA$62)+COUNTIF(BA$5:BA47,BA47)-1, ""), "")</f>
        <v/>
      </c>
      <c r="BC47" s="121" t="str">
        <f t="shared" si="31"/>
        <v/>
      </c>
      <c r="BD47" s="118">
        <v>2771</v>
      </c>
      <c r="BE47" s="119">
        <f t="shared" si="150"/>
        <v>3.9382052812597712E-2</v>
      </c>
      <c r="BF47" s="120" t="str">
        <f t="shared" si="32"/>
        <v/>
      </c>
      <c r="BG47" s="120">
        <f t="shared" si="33"/>
        <v>2771</v>
      </c>
      <c r="BH47" s="120" t="str">
        <f>IF(BG47&lt;&gt;"", IF(RANK(BG47, BG$5:BG$62)+COUNTIF(BG$5:BG47,BG47)-1&lt;=(BH$65-BF$63),RANK(BG47, BG$5:BG$62)+COUNTIF(BG$5:BG47,BG47)-1, ""), "")</f>
        <v/>
      </c>
      <c r="BI47" s="121" t="str">
        <f t="shared" si="34"/>
        <v/>
      </c>
      <c r="BJ47" s="118">
        <v>4794</v>
      </c>
      <c r="BK47" s="119">
        <f t="shared" si="151"/>
        <v>6.7218171620863715E-2</v>
      </c>
      <c r="BL47" s="120" t="str">
        <f t="shared" si="35"/>
        <v/>
      </c>
      <c r="BM47" s="120">
        <f t="shared" si="36"/>
        <v>4794</v>
      </c>
      <c r="BN47" s="120" t="str">
        <f>IF(BM47&lt;&gt;"", IF(RANK(BM47, BM$5:BM$62)+COUNTIF(BM$5:BM47,BM47)-1&lt;=(BN$65-BL$63),RANK(BM47, BM$5:BM$62)+COUNTIF(BM$5:BM47,BM47)-1, ""), "")</f>
        <v/>
      </c>
      <c r="BO47" s="121" t="str">
        <f t="shared" si="37"/>
        <v/>
      </c>
      <c r="BP47" s="118">
        <v>8388</v>
      </c>
      <c r="BQ47" s="119">
        <f t="shared" si="152"/>
        <v>0.11683915811174103</v>
      </c>
      <c r="BR47" s="120" t="str">
        <f t="shared" si="38"/>
        <v/>
      </c>
      <c r="BS47" s="120">
        <f t="shared" si="39"/>
        <v>8388</v>
      </c>
      <c r="BT47" s="120" t="str">
        <f>IF(BS47&lt;&gt;"", IF(RANK(BS47, BS$5:BS$62)+COUNTIF(BS$5:BS47,BS47)-1&lt;=(BT$65-BR$63),RANK(BS47, BS$5:BS$62)+COUNTIF(BS$5:BS47,BS47)-1, ""), "")</f>
        <v/>
      </c>
      <c r="BU47" s="121" t="str">
        <f t="shared" si="40"/>
        <v/>
      </c>
      <c r="BV47" s="118">
        <v>9907</v>
      </c>
      <c r="BW47" s="119">
        <f t="shared" si="153"/>
        <v>0.14340305420858362</v>
      </c>
      <c r="BX47" s="120" t="str">
        <f t="shared" si="41"/>
        <v/>
      </c>
      <c r="BY47" s="120">
        <f t="shared" si="42"/>
        <v>9907</v>
      </c>
      <c r="BZ47" s="120" t="str">
        <f>IF(BY47&lt;&gt;"", IF(RANK(BY47, BY$5:BY$62)+COUNTIF(BY$5:BY47,BY47)-1&lt;=(BZ$65-BX$63),RANK(BY47, BY$5:BY$62)+COUNTIF(BY$5:BY47,BY47)-1, ""), "")</f>
        <v/>
      </c>
      <c r="CA47" s="121" t="str">
        <f t="shared" si="43"/>
        <v/>
      </c>
      <c r="CB47" s="118">
        <v>5140</v>
      </c>
      <c r="CC47" s="119">
        <f t="shared" si="154"/>
        <v>7.1008206006686378E-2</v>
      </c>
      <c r="CD47" s="120" t="str">
        <f t="shared" si="44"/>
        <v/>
      </c>
      <c r="CE47" s="120">
        <f t="shared" si="45"/>
        <v>5140</v>
      </c>
      <c r="CF47" s="120" t="str">
        <f>IF(CE47&lt;&gt;"", IF(RANK(CE47, CE$5:CE$62)+COUNTIF(CE$5:CE47,CE47)-1&lt;=(CF$65-CD$63),RANK(CE47, CE$5:CE$62)+COUNTIF(CE$5:CE47,CE47)-1, ""), "")</f>
        <v/>
      </c>
      <c r="CG47" s="121" t="str">
        <f t="shared" si="46"/>
        <v/>
      </c>
      <c r="CH47" s="118">
        <v>3513</v>
      </c>
      <c r="CI47" s="119">
        <f t="shared" si="155"/>
        <v>5.258982035928144E-2</v>
      </c>
      <c r="CJ47" s="120" t="str">
        <f t="shared" si="47"/>
        <v/>
      </c>
      <c r="CK47" s="120">
        <f t="shared" si="48"/>
        <v>3513</v>
      </c>
      <c r="CL47" s="120" t="str">
        <f>IF(CK47&lt;&gt;"", IF(RANK(CK47, CK$5:CK$62)+COUNTIF(CK$5:CK47,CK47)-1&lt;=(CL$65-CJ$63),RANK(CK47, CK$5:CK$62)+COUNTIF(CK$5:CK47,CK47)-1, ""), "")</f>
        <v/>
      </c>
      <c r="CM47" s="121" t="str">
        <f t="shared" si="49"/>
        <v/>
      </c>
      <c r="CN47" s="118">
        <v>387</v>
      </c>
      <c r="CO47" s="119">
        <f t="shared" si="156"/>
        <v>5.3578103584333596E-3</v>
      </c>
      <c r="CP47" s="120" t="str">
        <f t="shared" si="50"/>
        <v/>
      </c>
      <c r="CQ47" s="120">
        <f t="shared" si="51"/>
        <v>387</v>
      </c>
      <c r="CR47" s="120" t="str">
        <f>IF(CQ47&lt;&gt;"", IF(RANK(CQ47, CQ$5:CQ$62)+COUNTIF(CQ$5:CQ47,CQ47)-1&lt;=(CR$65-CP$63),RANK(CQ47, CQ$5:CQ$62)+COUNTIF(CQ$5:CQ47,CQ47)-1, ""), "")</f>
        <v/>
      </c>
      <c r="CS47" s="121" t="str">
        <f t="shared" si="52"/>
        <v/>
      </c>
      <c r="CT47" s="118">
        <v>1331</v>
      </c>
      <c r="CU47" s="119">
        <f t="shared" si="157"/>
        <v>1.8375348593202088E-2</v>
      </c>
      <c r="CV47" s="120" t="str">
        <f t="shared" si="53"/>
        <v/>
      </c>
      <c r="CW47" s="120">
        <f t="shared" si="54"/>
        <v>1331</v>
      </c>
      <c r="CX47" s="120" t="str">
        <f>IF(CW47&lt;&gt;"", IF(RANK(CW47, CW$5:CW$62)+COUNTIF(CW$5:CW47,CW47)-1&lt;=(CX$65-CV$63),RANK(CW47, CW$5:CW$62)+COUNTIF(CW$5:CW47,CW47)-1, ""), "")</f>
        <v/>
      </c>
      <c r="CY47" s="121" t="str">
        <f t="shared" si="55"/>
        <v/>
      </c>
      <c r="CZ47" s="118">
        <v>936</v>
      </c>
      <c r="DA47" s="119">
        <f t="shared" si="158"/>
        <v>1.2787059932512739E-2</v>
      </c>
      <c r="DB47" s="120" t="str">
        <f t="shared" si="56"/>
        <v/>
      </c>
      <c r="DC47" s="120">
        <f t="shared" si="57"/>
        <v>936</v>
      </c>
      <c r="DD47" s="120" t="str">
        <f>IF(DC47&lt;&gt;"", IF(RANK(DC47, DC$5:DC$62)+COUNTIF(DC$5:DC47,DC47)-1&lt;=(DD$65-DB$63),RANK(DC47, DC$5:DC$62)+COUNTIF(DC$5:DC47,DC47)-1, ""), "")</f>
        <v/>
      </c>
      <c r="DE47" s="121" t="str">
        <f t="shared" si="58"/>
        <v/>
      </c>
      <c r="DF47" s="118">
        <v>289</v>
      </c>
      <c r="DG47" s="119">
        <f t="shared" si="159"/>
        <v>4.5101986672284903E-3</v>
      </c>
      <c r="DH47" s="120" t="str">
        <f t="shared" si="59"/>
        <v/>
      </c>
      <c r="DI47" s="120">
        <f t="shared" si="60"/>
        <v>289</v>
      </c>
      <c r="DJ47" s="120" t="str">
        <f>IF(DI47&lt;&gt;"", IF(RANK(DI47, DI$5:DI$62)+COUNTIF(DI$5:DI47,DI47)-1&lt;=(DJ$65-DH$63),RANK(DI47, DI$5:DI$62)+COUNTIF(DI$5:DI47,DI47)-1, ""), "")</f>
        <v/>
      </c>
      <c r="DK47" s="121" t="str">
        <f t="shared" si="61"/>
        <v/>
      </c>
      <c r="DL47" s="118">
        <v>435</v>
      </c>
      <c r="DM47" s="119">
        <f t="shared" si="160"/>
        <v>5.9559669204228049E-3</v>
      </c>
      <c r="DN47" s="120" t="str">
        <f t="shared" si="62"/>
        <v/>
      </c>
      <c r="DO47" s="120">
        <f t="shared" si="63"/>
        <v>435</v>
      </c>
      <c r="DP47" s="120" t="str">
        <f>IF(DO47&lt;&gt;"", IF(RANK(DO47, DO$5:DO$62)+COUNTIF(DO$5:DO47,DO47)-1&lt;=(DP$65-DN$63),RANK(DO47, DO$5:DO$62)+COUNTIF(DO$5:DO47,DO47)-1, ""), "")</f>
        <v/>
      </c>
      <c r="DQ47" s="121" t="str">
        <f t="shared" si="64"/>
        <v/>
      </c>
      <c r="DR47" s="118">
        <v>226</v>
      </c>
      <c r="DS47" s="119">
        <f t="shared" si="161"/>
        <v>3.446698185145646E-3</v>
      </c>
      <c r="DT47" s="120" t="str">
        <f t="shared" si="65"/>
        <v/>
      </c>
      <c r="DU47" s="120">
        <f t="shared" si="66"/>
        <v>226</v>
      </c>
      <c r="DV47" s="120" t="str">
        <f>IF(DU47&lt;&gt;"", IF(RANK(DU47, DU$5:DU$62)+COUNTIF(DU$5:DU47,DU47)-1&lt;=(DV$65-DT$63),RANK(DU47, DU$5:DU$62)+COUNTIF(DU$5:DU47,DU47)-1, ""), "")</f>
        <v/>
      </c>
      <c r="DW47" s="121" t="str">
        <f t="shared" si="67"/>
        <v/>
      </c>
      <c r="DX47" s="118">
        <v>159</v>
      </c>
      <c r="DY47" s="119">
        <f t="shared" si="162"/>
        <v>2.2574324899906294E-3</v>
      </c>
      <c r="DZ47" s="120" t="str">
        <f t="shared" si="68"/>
        <v/>
      </c>
      <c r="EA47" s="120">
        <f t="shared" si="69"/>
        <v>159</v>
      </c>
      <c r="EB47" s="120" t="str">
        <f>IF(EA47&lt;&gt;"", IF(RANK(EA47, EA$5:EA$62)+COUNTIF(EA$5:EA47,EA47)-1&lt;=(EB$65-DZ$63),RANK(EA47, EA$5:EA$62)+COUNTIF(EA$5:EA47,EA47)-1, ""), "")</f>
        <v/>
      </c>
      <c r="EC47" s="121" t="str">
        <f t="shared" si="70"/>
        <v/>
      </c>
      <c r="ED47" s="118">
        <v>163</v>
      </c>
      <c r="EE47" s="119">
        <f t="shared" si="163"/>
        <v>2.7042720862712568E-3</v>
      </c>
      <c r="EF47" s="120" t="str">
        <f t="shared" si="71"/>
        <v/>
      </c>
      <c r="EG47" s="122">
        <f t="shared" si="72"/>
        <v>163</v>
      </c>
      <c r="EH47" s="120" t="str">
        <f>IF(EG47&lt;&gt;"", IF(RANK(EG47, EG$5:EG$62)+COUNTIF(EG$5:EG47,EG47)-1&lt;=(EH$65-EF$63),RANK(EG47, EG$5:EG$62)+COUNTIF(EG$5:EG47,EG47)-1, ""), "")</f>
        <v/>
      </c>
      <c r="EI47" s="121" t="str">
        <f t="shared" si="73"/>
        <v/>
      </c>
      <c r="EJ47" s="118">
        <v>110</v>
      </c>
      <c r="EK47" s="119">
        <f t="shared" si="164"/>
        <v>1.6859529465859454E-3</v>
      </c>
      <c r="EL47" s="120" t="str">
        <f t="shared" si="74"/>
        <v/>
      </c>
      <c r="EM47" s="120">
        <f t="shared" si="75"/>
        <v>110</v>
      </c>
      <c r="EN47" s="120" t="str">
        <f>IF(EM47&lt;&gt;"", IF(RANK(EM47, EM$5:EM$62)+COUNTIF(EM$5:EM47,EM47)-1&lt;=(EN$65-EL$63),RANK(EM47, EM$5:EM$62)+COUNTIF(EM$5:EM47,EM47)-1, ""), "")</f>
        <v/>
      </c>
      <c r="EO47" s="121" t="str">
        <f t="shared" si="76"/>
        <v/>
      </c>
      <c r="EP47" s="118">
        <v>116</v>
      </c>
      <c r="EQ47" s="119">
        <f t="shared" si="165"/>
        <v>1.6749209466191144E-3</v>
      </c>
      <c r="ER47" s="120" t="str">
        <f t="shared" si="77"/>
        <v/>
      </c>
      <c r="ES47" s="120">
        <f t="shared" si="78"/>
        <v>116</v>
      </c>
      <c r="ET47" s="120" t="str">
        <f>IF(ES47&lt;&gt;"", IF(RANK(ES47, ES$5:ES$62)+COUNTIF(ES$5:ES47,ES47)-1&lt;=(ET$65-ER$63),RANK(ES47, ES$5:ES$62)+COUNTIF(ES$5:ES47,ES47)-1, ""), "")</f>
        <v/>
      </c>
      <c r="EU47" s="121" t="str">
        <f t="shared" si="79"/>
        <v/>
      </c>
      <c r="EV47" s="118">
        <v>875</v>
      </c>
      <c r="EW47" s="119">
        <f t="shared" si="166"/>
        <v>1.4068655036578503E-2</v>
      </c>
      <c r="EX47" s="120" t="str">
        <f t="shared" si="80"/>
        <v/>
      </c>
      <c r="EY47" s="120">
        <f t="shared" si="81"/>
        <v>875</v>
      </c>
      <c r="EZ47" s="120" t="str">
        <f>IF(EY47&lt;&gt;"", IF(RANK(EY47, EY$5:EY$62)+COUNTIF(EY$5:EY47,EY47)-1&lt;=(EZ$65-EX$63),RANK(EY47, EY$5:EY$62)+COUNTIF(EY$5:EY47,EY47)-1, ""), "")</f>
        <v/>
      </c>
      <c r="FA47" s="121" t="str">
        <f t="shared" si="82"/>
        <v/>
      </c>
      <c r="FB47" s="118">
        <v>262</v>
      </c>
      <c r="FC47" s="119">
        <f t="shared" si="167"/>
        <v>4.3535335072531194E-3</v>
      </c>
      <c r="FD47" s="120" t="str">
        <f t="shared" si="83"/>
        <v/>
      </c>
      <c r="FE47" s="120">
        <f t="shared" si="84"/>
        <v>262</v>
      </c>
      <c r="FF47" s="120" t="str">
        <f>IF(FE47&lt;&gt;"", IF(RANK(FE47, FE$5:FE$62)+COUNTIF(FE$5:FE47,FE47)-1&lt;=(FF$65-FD$63),RANK(FE47, FE$5:FE$62)+COUNTIF(FE$5:FE47,FE47)-1, ""), "")</f>
        <v/>
      </c>
      <c r="FG47" s="121" t="str">
        <f t="shared" si="85"/>
        <v/>
      </c>
      <c r="FH47" s="118">
        <v>856</v>
      </c>
      <c r="FI47" s="119">
        <f t="shared" si="168"/>
        <v>1.2779361927653285E-2</v>
      </c>
      <c r="FJ47" s="120" t="str">
        <f t="shared" si="86"/>
        <v/>
      </c>
      <c r="FK47" s="120">
        <f t="shared" si="87"/>
        <v>856</v>
      </c>
      <c r="FL47" s="120" t="str">
        <f>IF(FK47&lt;&gt;"", IF(RANK(FK47, FK$5:FK$62)+COUNTIF(FK$5:FK47,FK47)-1&lt;=(FL$65-FJ$63),RANK(FK47, FK$5:FK$62)+COUNTIF(FK$5:FK47,FK47)-1, ""), "")</f>
        <v/>
      </c>
      <c r="FM47" s="121" t="str">
        <f t="shared" si="88"/>
        <v/>
      </c>
      <c r="FN47" s="118">
        <v>598</v>
      </c>
      <c r="FO47" s="119">
        <f t="shared" si="169"/>
        <v>9.0771098967820287E-3</v>
      </c>
      <c r="FP47" s="120" t="str">
        <f t="shared" si="89"/>
        <v/>
      </c>
      <c r="FQ47" s="120">
        <f t="shared" si="90"/>
        <v>598</v>
      </c>
      <c r="FR47" s="120" t="str">
        <f>IF(FQ47&lt;&gt;"", IF(RANK(FQ47, FQ$5:FQ$62)+COUNTIF(FQ$5:FQ47,FQ47)-1&lt;=(FR$65-FP$63),RANK(FQ47, FQ$5:FQ$62)+COUNTIF(FQ$5:FQ47,FQ47)-1, ""), "")</f>
        <v/>
      </c>
      <c r="FS47" s="121" t="str">
        <f t="shared" si="91"/>
        <v/>
      </c>
      <c r="FT47" s="118">
        <v>270</v>
      </c>
      <c r="FU47" s="119">
        <f t="shared" si="170"/>
        <v>4.7324417646749514E-3</v>
      </c>
      <c r="FV47" s="120" t="str">
        <f t="shared" si="92"/>
        <v/>
      </c>
      <c r="FW47" s="120">
        <f t="shared" si="93"/>
        <v>270</v>
      </c>
      <c r="FX47" s="120" t="str">
        <f>IF(FW47&lt;&gt;"", IF(RANK(FW47, FW$5:FW$62)+COUNTIF(FW$5:FW47,FW47)-1&lt;=(FX$65-FV$63),RANK(FW47, FW$5:FW$62)+COUNTIF(FW$5:FW47,FW47)-1, ""), "")</f>
        <v/>
      </c>
      <c r="FY47" s="121" t="str">
        <f t="shared" si="94"/>
        <v/>
      </c>
      <c r="FZ47" s="118">
        <v>456</v>
      </c>
      <c r="GA47" s="119">
        <f t="shared" si="171"/>
        <v>7.9614498219149378E-3</v>
      </c>
      <c r="GB47" s="120" t="str">
        <f t="shared" si="95"/>
        <v/>
      </c>
      <c r="GC47" s="120">
        <f t="shared" si="96"/>
        <v>456</v>
      </c>
      <c r="GD47" s="120" t="str">
        <f>IF(GC47&lt;&gt;"", IF(RANK(GC47, GC$5:GC$62)+COUNTIF(GC$5:GC47,GC47)-1&lt;=(GD$65-GB$63),RANK(GC47, GC$5:GC$62)+COUNTIF(GC$5:GC47,GC47)-1, ""), "")</f>
        <v/>
      </c>
      <c r="GE47" s="121" t="str">
        <f t="shared" si="97"/>
        <v/>
      </c>
      <c r="GF47" s="118">
        <v>546</v>
      </c>
      <c r="GG47" s="119">
        <f t="shared" si="172"/>
        <v>8.9086132911289136E-3</v>
      </c>
      <c r="GH47" s="120" t="str">
        <f t="shared" si="98"/>
        <v/>
      </c>
      <c r="GI47" s="120">
        <f t="shared" si="99"/>
        <v>546</v>
      </c>
      <c r="GJ47" s="120" t="str">
        <f>IF(GI47&lt;&gt;"", IF(RANK(GI47, GI$5:GI$62)+COUNTIF(GI$5:GI47,GI47)-1&lt;=(GJ$65-GH$63),RANK(GI47, GI$5:GI$62)+COUNTIF(GI$5:GI47,GI47)-1, ""), "")</f>
        <v/>
      </c>
      <c r="GK47" s="121" t="str">
        <f t="shared" si="100"/>
        <v/>
      </c>
      <c r="GL47" s="118">
        <v>846</v>
      </c>
      <c r="GM47" s="119">
        <f t="shared" si="173"/>
        <v>1.4044524129687734E-2</v>
      </c>
      <c r="GN47" s="120" t="str">
        <f t="shared" si="101"/>
        <v/>
      </c>
      <c r="GO47" s="120">
        <f t="shared" si="102"/>
        <v>846</v>
      </c>
      <c r="GP47" s="120" t="str">
        <f>IF(GO47&lt;&gt;"", IF(RANK(GO47, GO$5:GO$62)+COUNTIF(GO$5:GO47,GO47)-1&lt;=(GP$65-GN$63),RANK(GO47, GO$5:GO$62)+COUNTIF(GO$5:GO47,GO47)-1, ""), "")</f>
        <v/>
      </c>
      <c r="GQ47" s="121" t="str">
        <f t="shared" si="103"/>
        <v/>
      </c>
      <c r="GR47" s="118">
        <v>1135</v>
      </c>
      <c r="GS47" s="119">
        <f t="shared" si="174"/>
        <v>2.2437925035584373E-2</v>
      </c>
      <c r="GT47" s="120" t="str">
        <f t="shared" si="104"/>
        <v/>
      </c>
      <c r="GU47" s="120">
        <f t="shared" si="105"/>
        <v>1135</v>
      </c>
      <c r="GV47" s="120" t="str">
        <f>IF(GU47&lt;&gt;"", IF(RANK(GU47, GU$5:GU$62)+COUNTIF(GU$5:GU47,GU47)-1&lt;=(GV$65-GT$63),RANK(GU47, GU$5:GU$62)+COUNTIF(GU$5:GU47,GU47)-1, ""), "")</f>
        <v/>
      </c>
      <c r="GW47" s="121" t="str">
        <f t="shared" si="106"/>
        <v/>
      </c>
      <c r="GX47" s="118">
        <v>880</v>
      </c>
      <c r="GY47" s="119">
        <f t="shared" si="175"/>
        <v>1.417799832441838E-2</v>
      </c>
      <c r="GZ47" s="120" t="str">
        <f t="shared" si="107"/>
        <v/>
      </c>
      <c r="HA47" s="120">
        <f t="shared" si="108"/>
        <v>880</v>
      </c>
      <c r="HB47" s="120" t="str">
        <f>IF(HA47&lt;&gt;"", IF(RANK(HA47, HA$5:HA$62)+COUNTIF(HA$5:HA47,HA47)-1&lt;=(HB$65-GZ$63),RANK(HA47, HA$5:HA$62)+COUNTIF(HA$5:HA47,HA47)-1, ""), "")</f>
        <v/>
      </c>
      <c r="HC47" s="121" t="str">
        <f t="shared" si="109"/>
        <v/>
      </c>
      <c r="HD47" s="118">
        <v>1154</v>
      </c>
      <c r="HE47" s="119">
        <f t="shared" si="176"/>
        <v>2.2066697261740861E-2</v>
      </c>
      <c r="HF47" s="120" t="str">
        <f t="shared" si="110"/>
        <v/>
      </c>
      <c r="HG47" s="120">
        <f t="shared" si="111"/>
        <v>1154</v>
      </c>
      <c r="HH47" s="120" t="str">
        <f>IF(HG47&lt;&gt;"", IF(RANK(HG47, HG$5:HG$62)+COUNTIF(HG$5:HG47,HG47)-1&lt;=(HH$65-HF$63),RANK(HG47, HG$5:HG$62)+COUNTIF(HG$5:HG47,HG47)-1, ""), "")</f>
        <v/>
      </c>
      <c r="HI47" s="121" t="str">
        <f t="shared" si="112"/>
        <v/>
      </c>
      <c r="HJ47" s="118">
        <v>5480</v>
      </c>
      <c r="HK47" s="119">
        <f t="shared" si="177"/>
        <v>7.5150850246845854E-2</v>
      </c>
      <c r="HL47" s="120" t="str">
        <f t="shared" si="113"/>
        <v/>
      </c>
      <c r="HM47" s="120">
        <f t="shared" si="114"/>
        <v>5480</v>
      </c>
      <c r="HN47" s="120" t="str">
        <f>IF(HM47&lt;&gt;"", IF(RANK(HM47, HM$5:HM$62)+COUNTIF(HM$5:HM47,HM47)-1&lt;=(HN$65-HL$63),RANK(HM47, HM$5:HM$62)+COUNTIF(HM$5:HM47,HM47)-1, ""), "")</f>
        <v/>
      </c>
      <c r="HO47" s="121" t="str">
        <f t="shared" si="115"/>
        <v/>
      </c>
      <c r="HP47" s="118">
        <v>1767</v>
      </c>
      <c r="HQ47" s="119">
        <f t="shared" si="178"/>
        <v>2.3962571196094386E-2</v>
      </c>
      <c r="HR47" s="120" t="str">
        <f t="shared" si="116"/>
        <v/>
      </c>
      <c r="HS47" s="120">
        <f t="shared" si="117"/>
        <v>1767</v>
      </c>
      <c r="HT47" s="120" t="str">
        <f>IF(HS47&lt;&gt;"", IF(RANK(HS47, HS$5:HS$62)+COUNTIF(HS$5:HS47,HS47)-1&lt;=(HT$65-HR$63),RANK(HS47, HS$5:HS$62)+COUNTIF(HS$5:HS47,HS47)-1, ""), "")</f>
        <v/>
      </c>
      <c r="HU47" s="121" t="str">
        <f t="shared" si="118"/>
        <v/>
      </c>
      <c r="HV47" s="118">
        <v>1782</v>
      </c>
      <c r="HW47" s="119">
        <f t="shared" si="179"/>
        <v>2.7853759944980228E-2</v>
      </c>
      <c r="HX47" s="120" t="str">
        <f t="shared" si="119"/>
        <v/>
      </c>
      <c r="HY47" s="120">
        <f t="shared" si="120"/>
        <v>1782</v>
      </c>
      <c r="HZ47" s="120" t="str">
        <f>IF(HY47&lt;&gt;"", IF(RANK(HY47, HY$5:HY$62)+COUNTIF(HY$5:HY47,HY47)-1&lt;=(HZ$65-HX$63),RANK(HY47, HY$5:HY$62)+COUNTIF(HY$5:HY47,HY47)-1, ""), "")</f>
        <v/>
      </c>
      <c r="IA47" s="121" t="str">
        <f t="shared" si="121"/>
        <v/>
      </c>
      <c r="IB47" s="118">
        <v>1028</v>
      </c>
      <c r="IC47" s="119">
        <f t="shared" si="180"/>
        <v>1.5111202575372268E-2</v>
      </c>
      <c r="ID47" s="120" t="str">
        <f t="shared" si="122"/>
        <v/>
      </c>
      <c r="IE47" s="120">
        <f t="shared" si="123"/>
        <v>1028</v>
      </c>
      <c r="IF47" s="120" t="str">
        <f>IF(IE47&lt;&gt;"", IF(RANK(IE47, IE$5:IE$62)+COUNTIF(IE$5:IE47,IE47)-1&lt;=(IF$65-ID$63),RANK(IE47, IE$5:IE$62)+COUNTIF(IE$5:IE47,IE47)-1, ""), "")</f>
        <v/>
      </c>
      <c r="IG47" s="121" t="str">
        <f t="shared" si="124"/>
        <v/>
      </c>
      <c r="IH47" s="118">
        <v>339</v>
      </c>
      <c r="II47" s="119">
        <f t="shared" si="181"/>
        <v>5.8257432548547861E-3</v>
      </c>
      <c r="IJ47" s="120" t="str">
        <f t="shared" si="125"/>
        <v/>
      </c>
      <c r="IK47" s="120">
        <f t="shared" si="126"/>
        <v>339</v>
      </c>
      <c r="IL47" s="120" t="str">
        <f>IF(IK47&lt;&gt;"", IF(RANK(IK47, IK$5:IK$62)+COUNTIF(IK$5:IK47,IK47)-1&lt;=(IL$65-IJ$63),RANK(IK47, IK$5:IK$62)+COUNTIF(IK$5:IK47,IK47)-1, ""), "")</f>
        <v/>
      </c>
      <c r="IM47" s="121" t="str">
        <f t="shared" si="127"/>
        <v/>
      </c>
      <c r="IN47" s="123" t="str">
        <f t="shared" si="128"/>
        <v/>
      </c>
      <c r="IO47" s="124">
        <f t="shared" si="129"/>
        <v>70560</v>
      </c>
      <c r="IP47" s="125">
        <v>67971</v>
      </c>
      <c r="IQ47" s="126">
        <f t="shared" si="130"/>
        <v>138531</v>
      </c>
      <c r="IR47" s="126"/>
      <c r="IS47" s="127">
        <f t="shared" si="182"/>
        <v>138531</v>
      </c>
      <c r="IT47" s="118" t="str">
        <f t="shared" si="183"/>
        <v/>
      </c>
      <c r="IU47" s="118" t="str">
        <f t="shared" si="132"/>
        <v/>
      </c>
      <c r="IV47" s="118"/>
      <c r="IW47" s="128">
        <f t="shared" si="133"/>
        <v>1.7846413480366896</v>
      </c>
      <c r="IX47" s="118">
        <f t="shared" si="134"/>
        <v>1</v>
      </c>
      <c r="IY47" s="127">
        <f t="shared" si="135"/>
        <v>60907</v>
      </c>
      <c r="IZ47" s="127">
        <f>IF(IY47&lt;&gt;"", IF(RANK(IY47, $IY$5:$IY$62)+COUNTIF(IY$5:IY47,IY47)-1&lt;=(400-$IU$63-$IX$63), RANK(IY47, $IY$5:$IY$62)+COUNTIF(IY$5:IY47,IY47)-1, ""), "")</f>
        <v>4</v>
      </c>
      <c r="JA47" s="127">
        <f t="shared" si="136"/>
        <v>2</v>
      </c>
      <c r="JB47" s="129">
        <f t="shared" si="137"/>
        <v>2</v>
      </c>
      <c r="JD47" s="131">
        <f t="shared" si="184"/>
        <v>4.34001485488045E-3</v>
      </c>
      <c r="JE47" s="132">
        <f t="shared" si="185"/>
        <v>5.0000000000000001E-3</v>
      </c>
      <c r="JF47" s="133">
        <f t="shared" si="138"/>
        <v>6.5998514511955014E-4</v>
      </c>
      <c r="JH47" s="134">
        <f t="shared" si="186"/>
        <v>138531</v>
      </c>
      <c r="JI47" s="132">
        <f t="shared" si="139"/>
        <v>4.4505292213862886E-3</v>
      </c>
      <c r="JJ47" s="132">
        <f t="shared" si="187"/>
        <v>5.0000000000000001E-3</v>
      </c>
      <c r="JK47" s="135">
        <f t="shared" si="140"/>
        <v>5.4947077861371152E-4</v>
      </c>
    </row>
    <row r="48" spans="1:271" ht="15" customHeight="1" x14ac:dyDescent="0.2">
      <c r="A48" s="100" t="s">
        <v>240</v>
      </c>
      <c r="B48" s="77">
        <v>45</v>
      </c>
      <c r="C48" s="114">
        <f t="shared" si="141"/>
        <v>6.5132435953104643E-4</v>
      </c>
      <c r="D48" s="115" t="str">
        <f t="shared" si="5"/>
        <v/>
      </c>
      <c r="E48" s="115">
        <f t="shared" si="6"/>
        <v>45</v>
      </c>
      <c r="F48" s="115" t="str">
        <f>IF(E48&lt;&gt;"", IF(RANK(E48, E$5:E$62)+COUNTIF(E$5:E48,E48)-1&lt;=(F$65-D$63),RANK(E48, E$5:E$62)+COUNTIF(E$5:E48,E48)-1, ""), "")</f>
        <v/>
      </c>
      <c r="G48" s="117" t="str">
        <f t="shared" si="7"/>
        <v/>
      </c>
      <c r="H48" s="77">
        <v>35</v>
      </c>
      <c r="I48" s="114">
        <f t="shared" si="142"/>
        <v>5.7136327276882638E-4</v>
      </c>
      <c r="J48" s="115" t="str">
        <f t="shared" si="8"/>
        <v/>
      </c>
      <c r="K48" s="115">
        <f t="shared" si="9"/>
        <v>35</v>
      </c>
      <c r="L48" s="115" t="str">
        <f>IF(K48&lt;&gt;"", IF(RANK(K48, K$5:K$62)+COUNTIF(K$5:K48,K48)-1&lt;=(L$65-J$63),RANK(K48, K$5:K$62)+COUNTIF(K$5:K48,K48)-1, ""), "")</f>
        <v/>
      </c>
      <c r="M48" s="117" t="str">
        <f t="shared" si="10"/>
        <v/>
      </c>
      <c r="N48" s="77">
        <v>30</v>
      </c>
      <c r="O48" s="114">
        <f t="shared" si="143"/>
        <v>5.1431510372021254E-4</v>
      </c>
      <c r="P48" s="115" t="str">
        <f t="shared" si="11"/>
        <v/>
      </c>
      <c r="Q48" s="115">
        <f t="shared" si="12"/>
        <v>30</v>
      </c>
      <c r="R48" s="115" t="str">
        <f>IF(Q48&lt;&gt;"", IF(RANK(Q48, Q$5:Q$62)+COUNTIF(Q$5:Q48,Q48)-1&lt;=(R$65-P$63),RANK(Q48, Q$5:Q$62)+COUNTIF(Q$5:Q48,Q48)-1, ""), "")</f>
        <v/>
      </c>
      <c r="S48" s="117" t="str">
        <f t="shared" si="13"/>
        <v/>
      </c>
      <c r="T48" s="77">
        <v>54</v>
      </c>
      <c r="U48" s="114">
        <f t="shared" si="144"/>
        <v>9.4531195294447171E-4</v>
      </c>
      <c r="V48" s="115" t="str">
        <f t="shared" si="14"/>
        <v/>
      </c>
      <c r="W48" s="115">
        <f t="shared" si="15"/>
        <v>54</v>
      </c>
      <c r="X48" s="115" t="str">
        <f>IF(W48&lt;&gt;"", IF(RANK(W48, W$5:W$62)+COUNTIF(W$5:W48,W48)-1&lt;=(X$65-V$63),RANK(W48, W$5:W$62)+COUNTIF(W$5:W48,W48)-1, ""), "")</f>
        <v/>
      </c>
      <c r="Y48" s="117" t="str">
        <f t="shared" si="16"/>
        <v/>
      </c>
      <c r="Z48" s="77">
        <v>180</v>
      </c>
      <c r="AA48" s="114">
        <f t="shared" si="145"/>
        <v>3.2502708559046588E-3</v>
      </c>
      <c r="AB48" s="115" t="str">
        <f t="shared" si="17"/>
        <v/>
      </c>
      <c r="AC48" s="115">
        <f t="shared" si="18"/>
        <v>180</v>
      </c>
      <c r="AD48" s="115" t="str">
        <f>IF(AC48&lt;&gt;"", IF(RANK(AC48, AC$5:AC$62)+COUNTIF(AC$5:AC48,AC48)-1&lt;=(AD$65-AB$63),RANK(AC48, AC$5:AC$62)+COUNTIF(AC$5:AC48,AC48)-1, ""), "")</f>
        <v/>
      </c>
      <c r="AE48" s="117" t="str">
        <f t="shared" si="19"/>
        <v/>
      </c>
      <c r="AF48" s="77">
        <v>43</v>
      </c>
      <c r="AG48" s="114">
        <f t="shared" si="146"/>
        <v>5.8106537661144295E-4</v>
      </c>
      <c r="AH48" s="115" t="str">
        <f t="shared" si="20"/>
        <v/>
      </c>
      <c r="AI48" s="115">
        <f t="shared" si="21"/>
        <v>43</v>
      </c>
      <c r="AJ48" s="115" t="str">
        <f>IF(AI48&lt;&gt;"", IF(RANK(AI48, AI$5:AI$62)+COUNTIF(AI$5:AI48,AI48)-1&lt;=(AJ$65-AH$63),RANK(AI48, AI$5:AI$62)+COUNTIF(AI$5:AI48,AI48)-1, ""), "")</f>
        <v/>
      </c>
      <c r="AK48" s="117" t="str">
        <f t="shared" si="22"/>
        <v/>
      </c>
      <c r="AL48" s="77">
        <v>61</v>
      </c>
      <c r="AM48" s="114">
        <f t="shared" si="147"/>
        <v>9.5993453561199764E-4</v>
      </c>
      <c r="AN48" s="115" t="str">
        <f t="shared" si="23"/>
        <v/>
      </c>
      <c r="AO48" s="115">
        <f t="shared" si="24"/>
        <v>61</v>
      </c>
      <c r="AP48" s="115" t="str">
        <f>IF(AO48&lt;&gt;"", IF(RANK(AO48, AO$5:AO$62)+COUNTIF(AO$5:AO48,AO48)-1&lt;=(AP$65-AN$63),RANK(AO48, AO$5:AO$62)+COUNTIF(AO$5:AO48,AO48)-1, ""), "")</f>
        <v/>
      </c>
      <c r="AQ48" s="117" t="str">
        <f t="shared" si="25"/>
        <v/>
      </c>
      <c r="AR48" s="77">
        <v>107</v>
      </c>
      <c r="AS48" s="114">
        <f t="shared" si="148"/>
        <v>1.3784929336133262E-3</v>
      </c>
      <c r="AT48" s="115" t="str">
        <f t="shared" si="26"/>
        <v/>
      </c>
      <c r="AU48" s="115">
        <f t="shared" si="27"/>
        <v>107</v>
      </c>
      <c r="AV48" s="115" t="str">
        <f>IF(AU48&lt;&gt;"", IF(RANK(AU48, AU$5:AU$62)+COUNTIF(AU$5:AU48,AU48)-1&lt;=(AV$65-AT$63),RANK(AU48, AU$5:AU$62)+COUNTIF(AU$5:AU48,AU48)-1, ""), "")</f>
        <v/>
      </c>
      <c r="AW48" s="117" t="str">
        <f t="shared" si="28"/>
        <v/>
      </c>
      <c r="AX48" s="77">
        <v>78</v>
      </c>
      <c r="AY48" s="114">
        <f t="shared" si="149"/>
        <v>1.0715463237718431E-3</v>
      </c>
      <c r="AZ48" s="115" t="str">
        <f t="shared" si="29"/>
        <v/>
      </c>
      <c r="BA48" s="115">
        <f t="shared" si="30"/>
        <v>78</v>
      </c>
      <c r="BB48" s="115" t="str">
        <f>IF(BA48&lt;&gt;"", IF(RANK(BA48, BA$5:BA$62)+COUNTIF(BA$5:BA48,BA48)-1&lt;=(BB$65-AZ$63),RANK(BA48, BA$5:BA$62)+COUNTIF(BA$5:BA48,BA48)-1, ""), "")</f>
        <v/>
      </c>
      <c r="BC48" s="117" t="str">
        <f t="shared" si="31"/>
        <v/>
      </c>
      <c r="BD48" s="77">
        <v>51</v>
      </c>
      <c r="BE48" s="114">
        <f t="shared" si="150"/>
        <v>7.2482305790057136E-4</v>
      </c>
      <c r="BF48" s="115" t="str">
        <f t="shared" si="32"/>
        <v/>
      </c>
      <c r="BG48" s="115">
        <f t="shared" si="33"/>
        <v>51</v>
      </c>
      <c r="BH48" s="115" t="str">
        <f>IF(BG48&lt;&gt;"", IF(RANK(BG48, BG$5:BG$62)+COUNTIF(BG$5:BG48,BG48)-1&lt;=(BH$65-BF$63),RANK(BG48, BG$5:BG$62)+COUNTIF(BG$5:BG48,BG48)-1, ""), "")</f>
        <v/>
      </c>
      <c r="BI48" s="117" t="str">
        <f t="shared" si="34"/>
        <v/>
      </c>
      <c r="BJ48" s="77">
        <v>159</v>
      </c>
      <c r="BK48" s="114">
        <f t="shared" si="151"/>
        <v>2.2293886707795848E-3</v>
      </c>
      <c r="BL48" s="115" t="str">
        <f t="shared" si="35"/>
        <v/>
      </c>
      <c r="BM48" s="115">
        <f t="shared" si="36"/>
        <v>159</v>
      </c>
      <c r="BN48" s="115" t="str">
        <f>IF(BM48&lt;&gt;"", IF(RANK(BM48, BM$5:BM$62)+COUNTIF(BM$5:BM48,BM48)-1&lt;=(BN$65-BL$63),RANK(BM48, BM$5:BM$62)+COUNTIF(BM$5:BM48,BM48)-1, ""), "")</f>
        <v/>
      </c>
      <c r="BO48" s="117" t="str">
        <f t="shared" si="37"/>
        <v/>
      </c>
      <c r="BP48" s="77">
        <v>304</v>
      </c>
      <c r="BQ48" s="114">
        <f t="shared" si="152"/>
        <v>4.2345140755805045E-3</v>
      </c>
      <c r="BR48" s="115" t="str">
        <f t="shared" si="38"/>
        <v/>
      </c>
      <c r="BS48" s="115">
        <f t="shared" si="39"/>
        <v>304</v>
      </c>
      <c r="BT48" s="115" t="str">
        <f>IF(BS48&lt;&gt;"", IF(RANK(BS48, BS$5:BS$62)+COUNTIF(BS$5:BS48,BS48)-1&lt;=(BT$65-BR$63),RANK(BS48, BS$5:BS$62)+COUNTIF(BS$5:BS48,BS48)-1, ""), "")</f>
        <v/>
      </c>
      <c r="BU48" s="117" t="str">
        <f t="shared" si="40"/>
        <v/>
      </c>
      <c r="BV48" s="77">
        <v>221</v>
      </c>
      <c r="BW48" s="114">
        <f t="shared" si="153"/>
        <v>3.198957805601795E-3</v>
      </c>
      <c r="BX48" s="115" t="str">
        <f t="shared" si="41"/>
        <v/>
      </c>
      <c r="BY48" s="115">
        <f t="shared" si="42"/>
        <v>221</v>
      </c>
      <c r="BZ48" s="115" t="str">
        <f>IF(BY48&lt;&gt;"", IF(RANK(BY48, BY$5:BY$62)+COUNTIF(BY$5:BY48,BY48)-1&lt;=(BZ$65-BX$63),RANK(BY48, BY$5:BY$62)+COUNTIF(BY$5:BY48,BY48)-1, ""), "")</f>
        <v/>
      </c>
      <c r="CA48" s="117" t="str">
        <f t="shared" si="43"/>
        <v/>
      </c>
      <c r="CB48" s="77">
        <v>79</v>
      </c>
      <c r="CC48" s="114">
        <f t="shared" si="154"/>
        <v>1.0913712596358411E-3</v>
      </c>
      <c r="CD48" s="115" t="str">
        <f t="shared" si="44"/>
        <v/>
      </c>
      <c r="CE48" s="115">
        <f t="shared" si="45"/>
        <v>79</v>
      </c>
      <c r="CF48" s="115" t="str">
        <f>IF(CE48&lt;&gt;"", IF(RANK(CE48, CE$5:CE$62)+COUNTIF(CE$5:CE48,CE48)-1&lt;=(CF$65-CD$63),RANK(CE48, CE$5:CE$62)+COUNTIF(CE$5:CE48,CE48)-1, ""), "")</f>
        <v/>
      </c>
      <c r="CG48" s="117" t="str">
        <f t="shared" si="46"/>
        <v/>
      </c>
      <c r="CH48" s="77">
        <v>73</v>
      </c>
      <c r="CI48" s="114">
        <f t="shared" si="155"/>
        <v>1.0928143712574849E-3</v>
      </c>
      <c r="CJ48" s="115" t="str">
        <f t="shared" si="47"/>
        <v/>
      </c>
      <c r="CK48" s="115">
        <f t="shared" si="48"/>
        <v>73</v>
      </c>
      <c r="CL48" s="115" t="str">
        <f>IF(CK48&lt;&gt;"", IF(RANK(CK48, CK$5:CK$62)+COUNTIF(CK$5:CK48,CK48)-1&lt;=(CL$65-CJ$63),RANK(CK48, CK$5:CK$62)+COUNTIF(CK$5:CK48,CK48)-1, ""), "")</f>
        <v/>
      </c>
      <c r="CM48" s="117" t="str">
        <f t="shared" si="49"/>
        <v/>
      </c>
      <c r="CN48" s="77">
        <v>115</v>
      </c>
      <c r="CO48" s="114">
        <f t="shared" si="156"/>
        <v>1.5921141891985435E-3</v>
      </c>
      <c r="CP48" s="115" t="str">
        <f t="shared" si="50"/>
        <v/>
      </c>
      <c r="CQ48" s="115">
        <f t="shared" si="51"/>
        <v>115</v>
      </c>
      <c r="CR48" s="115" t="str">
        <f>IF(CQ48&lt;&gt;"", IF(RANK(CQ48, CQ$5:CQ$62)+COUNTIF(CQ$5:CQ48,CQ48)-1&lt;=(CR$65-CP$63),RANK(CQ48, CQ$5:CQ$62)+COUNTIF(CQ$5:CQ48,CQ48)-1, ""), "")</f>
        <v/>
      </c>
      <c r="CS48" s="117" t="str">
        <f t="shared" si="52"/>
        <v/>
      </c>
      <c r="CT48" s="77">
        <v>134</v>
      </c>
      <c r="CU48" s="114">
        <f t="shared" si="157"/>
        <v>1.8499599635530275E-3</v>
      </c>
      <c r="CV48" s="115" t="str">
        <f t="shared" si="53"/>
        <v/>
      </c>
      <c r="CW48" s="115">
        <f t="shared" si="54"/>
        <v>134</v>
      </c>
      <c r="CX48" s="115" t="str">
        <f>IF(CW48&lt;&gt;"", IF(RANK(CW48, CW$5:CW$62)+COUNTIF(CW$5:CW48,CW48)-1&lt;=(CX$65-CV$63),RANK(CW48, CW$5:CW$62)+COUNTIF(CW$5:CW48,CW48)-1, ""), "")</f>
        <v/>
      </c>
      <c r="CY48" s="117" t="str">
        <f t="shared" si="55"/>
        <v/>
      </c>
      <c r="CZ48" s="77">
        <v>182</v>
      </c>
      <c r="DA48" s="114">
        <f t="shared" si="158"/>
        <v>2.4863727646552551E-3</v>
      </c>
      <c r="DB48" s="115" t="str">
        <f t="shared" si="56"/>
        <v/>
      </c>
      <c r="DC48" s="115">
        <f t="shared" si="57"/>
        <v>182</v>
      </c>
      <c r="DD48" s="115" t="str">
        <f>IF(DC48&lt;&gt;"", IF(RANK(DC48, DC$5:DC$62)+COUNTIF(DC$5:DC48,DC48)-1&lt;=(DD$65-DB$63),RANK(DC48, DC$5:DC$62)+COUNTIF(DC$5:DC48,DC48)-1, ""), "")</f>
        <v/>
      </c>
      <c r="DE48" s="117" t="str">
        <f t="shared" si="58"/>
        <v/>
      </c>
      <c r="DF48" s="77">
        <v>654</v>
      </c>
      <c r="DG48" s="114">
        <f t="shared" si="159"/>
        <v>1.020647034037174E-2</v>
      </c>
      <c r="DH48" s="115" t="str">
        <f t="shared" si="59"/>
        <v/>
      </c>
      <c r="DI48" s="115">
        <f t="shared" si="60"/>
        <v>654</v>
      </c>
      <c r="DJ48" s="115" t="str">
        <f>IF(DI48&lt;&gt;"", IF(RANK(DI48, DI$5:DI$62)+COUNTIF(DI$5:DI48,DI48)-1&lt;=(DJ$65-DH$63),RANK(DI48, DI$5:DI$62)+COUNTIF(DI$5:DI48,DI48)-1, ""), "")</f>
        <v/>
      </c>
      <c r="DK48" s="117" t="str">
        <f t="shared" si="61"/>
        <v/>
      </c>
      <c r="DL48" s="77">
        <v>72</v>
      </c>
      <c r="DM48" s="114">
        <f t="shared" si="160"/>
        <v>9.8581521441480917E-4</v>
      </c>
      <c r="DN48" s="115" t="str">
        <f t="shared" si="62"/>
        <v/>
      </c>
      <c r="DO48" s="115">
        <f t="shared" si="63"/>
        <v>72</v>
      </c>
      <c r="DP48" s="115" t="str">
        <f>IF(DO48&lt;&gt;"", IF(RANK(DO48, DO$5:DO$62)+COUNTIF(DO$5:DO48,DO48)-1&lt;=(DP$65-DN$63),RANK(DO48, DO$5:DO$62)+COUNTIF(DO$5:DO48,DO48)-1, ""), "")</f>
        <v/>
      </c>
      <c r="DQ48" s="117" t="str">
        <f t="shared" si="64"/>
        <v/>
      </c>
      <c r="DR48" s="77">
        <v>83</v>
      </c>
      <c r="DS48" s="114">
        <f t="shared" si="161"/>
        <v>1.2658227848101266E-3</v>
      </c>
      <c r="DT48" s="115" t="str">
        <f t="shared" si="65"/>
        <v/>
      </c>
      <c r="DU48" s="115">
        <f t="shared" si="66"/>
        <v>83</v>
      </c>
      <c r="DV48" s="115" t="str">
        <f>IF(DU48&lt;&gt;"", IF(RANK(DU48, DU$5:DU$62)+COUNTIF(DU$5:DU48,DU48)-1&lt;=(DV$65-DT$63),RANK(DU48, DU$5:DU$62)+COUNTIF(DU$5:DU48,DU48)-1, ""), "")</f>
        <v/>
      </c>
      <c r="DW48" s="117" t="str">
        <f t="shared" si="67"/>
        <v/>
      </c>
      <c r="DX48" s="77">
        <v>78</v>
      </c>
      <c r="DY48" s="114">
        <f t="shared" si="162"/>
        <v>1.1074197120708748E-3</v>
      </c>
      <c r="DZ48" s="115" t="str">
        <f t="shared" si="68"/>
        <v/>
      </c>
      <c r="EA48" s="115">
        <f t="shared" si="69"/>
        <v>78</v>
      </c>
      <c r="EB48" s="115" t="str">
        <f>IF(EA48&lt;&gt;"", IF(RANK(EA48, EA$5:EA$62)+COUNTIF(EA$5:EA48,EA48)-1&lt;=(EB$65-DZ$63),RANK(EA48, EA$5:EA$62)+COUNTIF(EA$5:EA48,EA48)-1, ""), "")</f>
        <v/>
      </c>
      <c r="EC48" s="117" t="str">
        <f t="shared" si="70"/>
        <v/>
      </c>
      <c r="ED48" s="77">
        <v>66</v>
      </c>
      <c r="EE48" s="114">
        <f t="shared" si="163"/>
        <v>1.0949813355454168E-3</v>
      </c>
      <c r="EF48" s="115" t="str">
        <f t="shared" si="71"/>
        <v/>
      </c>
      <c r="EG48" s="116">
        <f t="shared" si="72"/>
        <v>66</v>
      </c>
      <c r="EH48" s="115" t="str">
        <f>IF(EG48&lt;&gt;"", IF(RANK(EG48, EG$5:EG$62)+COUNTIF(EG$5:EG48,EG48)-1&lt;=(EH$65-EF$63),RANK(EG48, EG$5:EG$62)+COUNTIF(EG$5:EG48,EG48)-1, ""), "")</f>
        <v/>
      </c>
      <c r="EI48" s="117" t="str">
        <f t="shared" si="73"/>
        <v/>
      </c>
      <c r="EJ48" s="77">
        <v>44</v>
      </c>
      <c r="EK48" s="114">
        <f t="shared" si="164"/>
        <v>6.7438117863437806E-4</v>
      </c>
      <c r="EL48" s="115" t="str">
        <f t="shared" si="74"/>
        <v/>
      </c>
      <c r="EM48" s="115">
        <f t="shared" si="75"/>
        <v>44</v>
      </c>
      <c r="EN48" s="115" t="str">
        <f>IF(EM48&lt;&gt;"", IF(RANK(EM48, EM$5:EM$62)+COUNTIF(EM$5:EM48,EM48)-1&lt;=(EN$65-EL$63),RANK(EM48, EM$5:EM$62)+COUNTIF(EM$5:EM48,EM48)-1, ""), "")</f>
        <v/>
      </c>
      <c r="EO48" s="117" t="str">
        <f t="shared" si="76"/>
        <v/>
      </c>
      <c r="EP48" s="77">
        <v>44</v>
      </c>
      <c r="EQ48" s="114">
        <f t="shared" si="165"/>
        <v>6.3531484182104332E-4</v>
      </c>
      <c r="ER48" s="115" t="str">
        <f t="shared" si="77"/>
        <v/>
      </c>
      <c r="ES48" s="115">
        <f t="shared" si="78"/>
        <v>44</v>
      </c>
      <c r="ET48" s="115" t="str">
        <f>IF(ES48&lt;&gt;"", IF(RANK(ES48, ES$5:ES$62)+COUNTIF(ES$5:ES48,ES48)-1&lt;=(ET$65-ER$63),RANK(ES48, ES$5:ES$62)+COUNTIF(ES$5:ES48,ES48)-1, ""), "")</f>
        <v/>
      </c>
      <c r="EU48" s="117" t="str">
        <f t="shared" si="79"/>
        <v/>
      </c>
      <c r="EV48" s="77">
        <v>132</v>
      </c>
      <c r="EW48" s="114">
        <f t="shared" si="166"/>
        <v>2.1223571026609857E-3</v>
      </c>
      <c r="EX48" s="115" t="str">
        <f t="shared" si="80"/>
        <v/>
      </c>
      <c r="EY48" s="115">
        <f t="shared" si="81"/>
        <v>132</v>
      </c>
      <c r="EZ48" s="115" t="str">
        <f>IF(EY48&lt;&gt;"", IF(RANK(EY48, EY$5:EY$62)+COUNTIF(EY$5:EY48,EY48)-1&lt;=(EZ$65-EX$63),RANK(EY48, EY$5:EY$62)+COUNTIF(EY$5:EY48,EY48)-1, ""), "")</f>
        <v/>
      </c>
      <c r="FA48" s="117" t="str">
        <f t="shared" si="82"/>
        <v/>
      </c>
      <c r="FB48" s="77">
        <v>68</v>
      </c>
      <c r="FC48" s="114">
        <f t="shared" si="167"/>
        <v>1.1299247270733289E-3</v>
      </c>
      <c r="FD48" s="115" t="str">
        <f t="shared" si="83"/>
        <v/>
      </c>
      <c r="FE48" s="115">
        <f t="shared" si="84"/>
        <v>68</v>
      </c>
      <c r="FF48" s="115" t="str">
        <f>IF(FE48&lt;&gt;"", IF(RANK(FE48, FE$5:FE$62)+COUNTIF(FE$5:FE48,FE48)-1&lt;=(FF$65-FD$63),RANK(FE48, FE$5:FE$62)+COUNTIF(FE$5:FE48,FE48)-1, ""), "")</f>
        <v/>
      </c>
      <c r="FG48" s="117" t="str">
        <f t="shared" si="85"/>
        <v/>
      </c>
      <c r="FH48" s="77">
        <v>52</v>
      </c>
      <c r="FI48" s="114">
        <f t="shared" si="168"/>
        <v>7.7631637878267622E-4</v>
      </c>
      <c r="FJ48" s="115" t="str">
        <f t="shared" si="86"/>
        <v/>
      </c>
      <c r="FK48" s="115">
        <f t="shared" si="87"/>
        <v>52</v>
      </c>
      <c r="FL48" s="115" t="str">
        <f>IF(FK48&lt;&gt;"", IF(RANK(FK48, FK$5:FK$62)+COUNTIF(FK$5:FK48,FK48)-1&lt;=(FL$65-FJ$63),RANK(FK48, FK$5:FK$62)+COUNTIF(FK$5:FK48,FK48)-1, ""), "")</f>
        <v/>
      </c>
      <c r="FM48" s="117" t="str">
        <f t="shared" si="88"/>
        <v/>
      </c>
      <c r="FN48" s="77">
        <v>67</v>
      </c>
      <c r="FO48" s="114">
        <f t="shared" si="169"/>
        <v>1.0170006071645416E-3</v>
      </c>
      <c r="FP48" s="115" t="str">
        <f t="shared" si="89"/>
        <v/>
      </c>
      <c r="FQ48" s="115">
        <f t="shared" si="90"/>
        <v>67</v>
      </c>
      <c r="FR48" s="115" t="str">
        <f>IF(FQ48&lt;&gt;"", IF(RANK(FQ48, FQ$5:FQ$62)+COUNTIF(FQ$5:FQ48,FQ48)-1&lt;=(FR$65-FP$63),RANK(FQ48, FQ$5:FQ$62)+COUNTIF(FQ$5:FQ48,FQ48)-1, ""), "")</f>
        <v/>
      </c>
      <c r="FS48" s="117" t="str">
        <f t="shared" si="91"/>
        <v/>
      </c>
      <c r="FT48" s="77">
        <v>36</v>
      </c>
      <c r="FU48" s="114">
        <f t="shared" si="170"/>
        <v>6.3099223528999347E-4</v>
      </c>
      <c r="FV48" s="115" t="str">
        <f t="shared" si="92"/>
        <v/>
      </c>
      <c r="FW48" s="115">
        <f t="shared" si="93"/>
        <v>36</v>
      </c>
      <c r="FX48" s="115" t="str">
        <f>IF(FW48&lt;&gt;"", IF(RANK(FW48, FW$5:FW$62)+COUNTIF(FW$5:FW48,FW48)-1&lt;=(FX$65-FV$63),RANK(FW48, FW$5:FW$62)+COUNTIF(FW$5:FW48,FW48)-1, ""), "")</f>
        <v/>
      </c>
      <c r="FY48" s="117" t="str">
        <f t="shared" si="94"/>
        <v/>
      </c>
      <c r="FZ48" s="77">
        <v>31</v>
      </c>
      <c r="GA48" s="114">
        <f t="shared" si="171"/>
        <v>5.4123891333193654E-4</v>
      </c>
      <c r="GB48" s="115" t="str">
        <f t="shared" si="95"/>
        <v/>
      </c>
      <c r="GC48" s="115">
        <f t="shared" si="96"/>
        <v>31</v>
      </c>
      <c r="GD48" s="115" t="str">
        <f>IF(GC48&lt;&gt;"", IF(RANK(GC48, GC$5:GC$62)+COUNTIF(GC$5:GC48,GC48)-1&lt;=(GD$65-GB$63),RANK(GC48, GC$5:GC$62)+COUNTIF(GC$5:GC48,GC48)-1, ""), "")</f>
        <v/>
      </c>
      <c r="GE48" s="117" t="str">
        <f t="shared" si="97"/>
        <v/>
      </c>
      <c r="GF48" s="77">
        <v>22</v>
      </c>
      <c r="GG48" s="114">
        <f t="shared" si="172"/>
        <v>3.5895511429457163E-4</v>
      </c>
      <c r="GH48" s="115" t="str">
        <f t="shared" si="98"/>
        <v/>
      </c>
      <c r="GI48" s="115">
        <f t="shared" si="99"/>
        <v>22</v>
      </c>
      <c r="GJ48" s="115" t="str">
        <f>IF(GI48&lt;&gt;"", IF(RANK(GI48, GI$5:GI$62)+COUNTIF(GI$5:GI48,GI48)-1&lt;=(GJ$65-GH$63),RANK(GI48, GI$5:GI$62)+COUNTIF(GI$5:GI48,GI48)-1, ""), "")</f>
        <v/>
      </c>
      <c r="GK48" s="117" t="str">
        <f t="shared" si="100"/>
        <v/>
      </c>
      <c r="GL48" s="77">
        <v>49</v>
      </c>
      <c r="GM48" s="114">
        <f t="shared" si="173"/>
        <v>8.1345352524196093E-4</v>
      </c>
      <c r="GN48" s="115" t="str">
        <f t="shared" si="101"/>
        <v/>
      </c>
      <c r="GO48" s="115">
        <f t="shared" si="102"/>
        <v>49</v>
      </c>
      <c r="GP48" s="115" t="str">
        <f>IF(GO48&lt;&gt;"", IF(RANK(GO48, GO$5:GO$62)+COUNTIF(GO$5:GO48,GO48)-1&lt;=(GP$65-GN$63),RANK(GO48, GO$5:GO$62)+COUNTIF(GO$5:GO48,GO48)-1, ""), "")</f>
        <v/>
      </c>
      <c r="GQ48" s="117" t="str">
        <f t="shared" si="103"/>
        <v/>
      </c>
      <c r="GR48" s="77">
        <v>96</v>
      </c>
      <c r="GS48" s="114">
        <f t="shared" si="174"/>
        <v>1.8978333069745374E-3</v>
      </c>
      <c r="GT48" s="115" t="str">
        <f t="shared" si="104"/>
        <v/>
      </c>
      <c r="GU48" s="115">
        <f t="shared" si="105"/>
        <v>96</v>
      </c>
      <c r="GV48" s="115" t="str">
        <f>IF(GU48&lt;&gt;"", IF(RANK(GU48, GU$5:GU$62)+COUNTIF(GU$5:GU48,GU48)-1&lt;=(GV$65-GT$63),RANK(GU48, GU$5:GU$62)+COUNTIF(GU$5:GU48,GU48)-1, ""), "")</f>
        <v/>
      </c>
      <c r="GW48" s="117" t="str">
        <f t="shared" si="106"/>
        <v/>
      </c>
      <c r="GX48" s="77">
        <v>103</v>
      </c>
      <c r="GY48" s="114">
        <f t="shared" si="175"/>
        <v>1.6594702584262421E-3</v>
      </c>
      <c r="GZ48" s="115" t="str">
        <f t="shared" si="107"/>
        <v/>
      </c>
      <c r="HA48" s="115">
        <f t="shared" si="108"/>
        <v>103</v>
      </c>
      <c r="HB48" s="115" t="str">
        <f>IF(HA48&lt;&gt;"", IF(RANK(HA48, HA$5:HA$62)+COUNTIF(HA$5:HA48,HA48)-1&lt;=(HB$65-GZ$63),RANK(HA48, HA$5:HA$62)+COUNTIF(HA$5:HA48,HA48)-1, ""), "")</f>
        <v/>
      </c>
      <c r="HC48" s="117" t="str">
        <f t="shared" si="109"/>
        <v/>
      </c>
      <c r="HD48" s="77">
        <v>196</v>
      </c>
      <c r="HE48" s="114">
        <f t="shared" si="176"/>
        <v>3.7478965886492276E-3</v>
      </c>
      <c r="HF48" s="115" t="str">
        <f t="shared" si="110"/>
        <v/>
      </c>
      <c r="HG48" s="115">
        <f t="shared" si="111"/>
        <v>196</v>
      </c>
      <c r="HH48" s="115" t="str">
        <f>IF(HG48&lt;&gt;"", IF(RANK(HG48, HG$5:HG$62)+COUNTIF(HG$5:HG48,HG48)-1&lt;=(HH$65-HF$63),RANK(HG48, HG$5:HG$62)+COUNTIF(HG$5:HG48,HG48)-1, ""), "")</f>
        <v/>
      </c>
      <c r="HI48" s="117" t="str">
        <f t="shared" si="112"/>
        <v/>
      </c>
      <c r="HJ48" s="77">
        <v>632</v>
      </c>
      <c r="HK48" s="114">
        <f t="shared" si="177"/>
        <v>8.6670323642347776E-3</v>
      </c>
      <c r="HL48" s="115" t="str">
        <f t="shared" si="113"/>
        <v/>
      </c>
      <c r="HM48" s="115">
        <f t="shared" si="114"/>
        <v>632</v>
      </c>
      <c r="HN48" s="115" t="str">
        <f>IF(HM48&lt;&gt;"", IF(RANK(HM48, HM$5:HM$62)+COUNTIF(HM$5:HM48,HM48)-1&lt;=(HN$65-HL$63),RANK(HM48, HM$5:HM$62)+COUNTIF(HM$5:HM48,HM48)-1, ""), "")</f>
        <v/>
      </c>
      <c r="HO48" s="117" t="str">
        <f t="shared" si="115"/>
        <v/>
      </c>
      <c r="HP48" s="77">
        <v>127</v>
      </c>
      <c r="HQ48" s="114">
        <f t="shared" si="178"/>
        <v>1.7222674260916734E-3</v>
      </c>
      <c r="HR48" s="115" t="str">
        <f t="shared" si="116"/>
        <v/>
      </c>
      <c r="HS48" s="115">
        <f t="shared" si="117"/>
        <v>127</v>
      </c>
      <c r="HT48" s="115" t="str">
        <f>IF(HS48&lt;&gt;"", IF(RANK(HS48, HS$5:HS$62)+COUNTIF(HS$5:HS48,HS48)-1&lt;=(HT$65-HR$63),RANK(HS48, HS$5:HS$62)+COUNTIF(HS$5:HS48,HS48)-1, ""), "")</f>
        <v/>
      </c>
      <c r="HU48" s="117" t="str">
        <f t="shared" si="118"/>
        <v/>
      </c>
      <c r="HV48" s="77">
        <v>73</v>
      </c>
      <c r="HW48" s="114">
        <f t="shared" si="179"/>
        <v>1.1410350594744986E-3</v>
      </c>
      <c r="HX48" s="115" t="str">
        <f t="shared" si="119"/>
        <v/>
      </c>
      <c r="HY48" s="115">
        <f t="shared" si="120"/>
        <v>73</v>
      </c>
      <c r="HZ48" s="115" t="str">
        <f>IF(HY48&lt;&gt;"", IF(RANK(HY48, HY$5:HY$62)+COUNTIF(HY$5:HY48,HY48)-1&lt;=(HZ$65-HX$63),RANK(HY48, HY$5:HY$62)+COUNTIF(HY$5:HY48,HY48)-1, ""), "")</f>
        <v/>
      </c>
      <c r="IA48" s="117" t="str">
        <f t="shared" si="121"/>
        <v/>
      </c>
      <c r="IB48" s="77">
        <v>120</v>
      </c>
      <c r="IC48" s="114">
        <f t="shared" si="180"/>
        <v>1.763953608020109E-3</v>
      </c>
      <c r="ID48" s="115" t="str">
        <f t="shared" si="122"/>
        <v/>
      </c>
      <c r="IE48" s="115">
        <f t="shared" si="123"/>
        <v>120</v>
      </c>
      <c r="IF48" s="115" t="str">
        <f>IF(IE48&lt;&gt;"", IF(RANK(IE48, IE$5:IE$62)+COUNTIF(IE$5:IE48,IE48)-1&lt;=(IF$65-ID$63),RANK(IE48, IE$5:IE$62)+COUNTIF(IE$5:IE48,IE48)-1, ""), "")</f>
        <v/>
      </c>
      <c r="IG48" s="117" t="str">
        <f t="shared" si="124"/>
        <v/>
      </c>
      <c r="IH48" s="77">
        <v>79</v>
      </c>
      <c r="II48" s="114">
        <f t="shared" si="181"/>
        <v>1.3576215844646846E-3</v>
      </c>
      <c r="IJ48" s="115" t="str">
        <f t="shared" si="125"/>
        <v/>
      </c>
      <c r="IK48" s="115">
        <f t="shared" si="126"/>
        <v>79</v>
      </c>
      <c r="IL48" s="115" t="str">
        <f>IF(IK48&lt;&gt;"", IF(RANK(IK48, IK$5:IK$62)+COUNTIF(IK$5:IK48,IK48)-1&lt;=(IL$65-IJ$63),RANK(IK48, IK$5:IK$62)+COUNTIF(IK$5:IK48,IK48)-1, ""), "")</f>
        <v/>
      </c>
      <c r="IM48" s="117" t="str">
        <f t="shared" si="127"/>
        <v/>
      </c>
      <c r="IN48" s="104" t="str">
        <f t="shared" si="128"/>
        <v/>
      </c>
      <c r="IO48" s="41">
        <f t="shared" si="129"/>
        <v>4875</v>
      </c>
      <c r="IP48" s="42">
        <v>5016</v>
      </c>
      <c r="IQ48" s="43">
        <f t="shared" si="130"/>
        <v>9891</v>
      </c>
      <c r="IR48" s="43"/>
      <c r="IS48" s="98" t="str">
        <f t="shared" si="182"/>
        <v/>
      </c>
      <c r="IT48" s="77" t="str">
        <f t="shared" si="183"/>
        <v/>
      </c>
      <c r="IU48" s="77" t="str">
        <f t="shared" si="132"/>
        <v/>
      </c>
      <c r="IV48" s="77"/>
      <c r="IW48" s="99" t="str">
        <f t="shared" si="133"/>
        <v/>
      </c>
      <c r="IX48" s="77" t="str">
        <f t="shared" si="134"/>
        <v/>
      </c>
      <c r="IY48" s="98" t="str">
        <f t="shared" si="135"/>
        <v/>
      </c>
      <c r="IZ48" s="98" t="str">
        <f>IF(IY48&lt;&gt;"", IF(RANK(IY48, $IY$5:$IY$62)+COUNTIF(IY$5:IY48,IY48)-1&lt;=(400-$IU$63-$IX$63), RANK(IY48, $IY$5:$IY$62)+COUNTIF(IY$5:IY48,IY48)-1, ""), "")</f>
        <v/>
      </c>
      <c r="JA48" s="82" t="str">
        <f t="shared" si="136"/>
        <v/>
      </c>
      <c r="JB48" s="90" t="str">
        <f t="shared" si="137"/>
        <v/>
      </c>
      <c r="JD48" s="106">
        <f t="shared" si="184"/>
        <v>3.0987350794856408E-4</v>
      </c>
      <c r="JE48" s="56">
        <f t="shared" si="185"/>
        <v>0</v>
      </c>
      <c r="JF48" s="64">
        <f t="shared" si="138"/>
        <v>-3.0987350794856408E-4</v>
      </c>
      <c r="JH48" s="108" t="str">
        <f t="shared" si="186"/>
        <v/>
      </c>
      <c r="JI48" s="56" t="str">
        <f t="shared" si="139"/>
        <v/>
      </c>
      <c r="JJ48" s="56" t="str">
        <f t="shared" si="187"/>
        <v/>
      </c>
      <c r="JK48" s="107" t="str">
        <f t="shared" si="140"/>
        <v/>
      </c>
    </row>
    <row r="49" spans="1:271" ht="15" customHeight="1" x14ac:dyDescent="0.2">
      <c r="A49" s="100" t="s">
        <v>241</v>
      </c>
      <c r="B49" s="77">
        <v>75</v>
      </c>
      <c r="C49" s="114">
        <f t="shared" si="141"/>
        <v>1.0855405992184109E-3</v>
      </c>
      <c r="D49" s="115" t="str">
        <f t="shared" si="5"/>
        <v/>
      </c>
      <c r="E49" s="115">
        <f t="shared" si="6"/>
        <v>75</v>
      </c>
      <c r="F49" s="115" t="str">
        <f>IF(E49&lt;&gt;"", IF(RANK(E49, E$5:E$62)+COUNTIF(E$5:E49,E49)-1&lt;=(F$65-D$63),RANK(E49, E$5:E$62)+COUNTIF(E$5:E49,E49)-1, ""), "")</f>
        <v/>
      </c>
      <c r="G49" s="117" t="str">
        <f t="shared" si="7"/>
        <v/>
      </c>
      <c r="H49" s="77">
        <v>61</v>
      </c>
      <c r="I49" s="114">
        <f t="shared" si="142"/>
        <v>9.9580456111138314E-4</v>
      </c>
      <c r="J49" s="115" t="str">
        <f t="shared" si="8"/>
        <v/>
      </c>
      <c r="K49" s="115">
        <f t="shared" si="9"/>
        <v>61</v>
      </c>
      <c r="L49" s="115" t="str">
        <f>IF(K49&lt;&gt;"", IF(RANK(K49, K$5:K$62)+COUNTIF(K$5:K49,K49)-1&lt;=(L$65-J$63),RANK(K49, K$5:K$62)+COUNTIF(K$5:K49,K49)-1, ""), "")</f>
        <v/>
      </c>
      <c r="M49" s="117" t="str">
        <f t="shared" si="10"/>
        <v/>
      </c>
      <c r="N49" s="77">
        <v>46</v>
      </c>
      <c r="O49" s="114">
        <f t="shared" si="143"/>
        <v>7.8861649237099262E-4</v>
      </c>
      <c r="P49" s="115" t="str">
        <f t="shared" si="11"/>
        <v/>
      </c>
      <c r="Q49" s="115">
        <f t="shared" si="12"/>
        <v>46</v>
      </c>
      <c r="R49" s="115" t="str">
        <f>IF(Q49&lt;&gt;"", IF(RANK(Q49, Q$5:Q$62)+COUNTIF(Q$5:Q49,Q49)-1&lt;=(R$65-P$63),RANK(Q49, Q$5:Q$62)+COUNTIF(Q$5:Q49,Q49)-1, ""), "")</f>
        <v/>
      </c>
      <c r="S49" s="117" t="str">
        <f t="shared" si="13"/>
        <v/>
      </c>
      <c r="T49" s="77">
        <v>57</v>
      </c>
      <c r="U49" s="114">
        <f t="shared" si="144"/>
        <v>9.9782928366360909E-4</v>
      </c>
      <c r="V49" s="115" t="str">
        <f t="shared" si="14"/>
        <v/>
      </c>
      <c r="W49" s="115">
        <f t="shared" si="15"/>
        <v>57</v>
      </c>
      <c r="X49" s="115" t="str">
        <f>IF(W49&lt;&gt;"", IF(RANK(W49, W$5:W$62)+COUNTIF(W$5:W49,W49)-1&lt;=(X$65-V$63),RANK(W49, W$5:W$62)+COUNTIF(W$5:W49,W49)-1, ""), "")</f>
        <v/>
      </c>
      <c r="Y49" s="117" t="str">
        <f t="shared" si="16"/>
        <v/>
      </c>
      <c r="Z49" s="77">
        <v>71</v>
      </c>
      <c r="AA49" s="114">
        <f t="shared" si="145"/>
        <v>1.2820512820512821E-3</v>
      </c>
      <c r="AB49" s="115" t="str">
        <f t="shared" si="17"/>
        <v/>
      </c>
      <c r="AC49" s="115">
        <f t="shared" si="18"/>
        <v>71</v>
      </c>
      <c r="AD49" s="115" t="str">
        <f>IF(AC49&lt;&gt;"", IF(RANK(AC49, AC$5:AC$62)+COUNTIF(AC$5:AC49,AC49)-1&lt;=(AD$65-AB$63),RANK(AC49, AC$5:AC$62)+COUNTIF(AC$5:AC49,AC49)-1, ""), "")</f>
        <v/>
      </c>
      <c r="AE49" s="117" t="str">
        <f t="shared" si="19"/>
        <v/>
      </c>
      <c r="AF49" s="77">
        <v>112</v>
      </c>
      <c r="AG49" s="114">
        <f t="shared" si="146"/>
        <v>1.5134726088484095E-3</v>
      </c>
      <c r="AH49" s="115" t="str">
        <f t="shared" si="20"/>
        <v/>
      </c>
      <c r="AI49" s="115">
        <f t="shared" si="21"/>
        <v>112</v>
      </c>
      <c r="AJ49" s="115" t="str">
        <f>IF(AI49&lt;&gt;"", IF(RANK(AI49, AI$5:AI$62)+COUNTIF(AI$5:AI49,AI49)-1&lt;=(AJ$65-AH$63),RANK(AI49, AI$5:AI$62)+COUNTIF(AI$5:AI49,AI49)-1, ""), "")</f>
        <v/>
      </c>
      <c r="AK49" s="117" t="str">
        <f t="shared" si="22"/>
        <v/>
      </c>
      <c r="AL49" s="77">
        <v>83</v>
      </c>
      <c r="AM49" s="114">
        <f t="shared" si="147"/>
        <v>1.3061404337015704E-3</v>
      </c>
      <c r="AN49" s="115" t="str">
        <f t="shared" si="23"/>
        <v/>
      </c>
      <c r="AO49" s="115">
        <f t="shared" si="24"/>
        <v>83</v>
      </c>
      <c r="AP49" s="115" t="str">
        <f>IF(AO49&lt;&gt;"", IF(RANK(AO49, AO$5:AO$62)+COUNTIF(AO$5:AO49,AO49)-1&lt;=(AP$65-AN$63),RANK(AO49, AO$5:AO$62)+COUNTIF(AO$5:AO49,AO49)-1, ""), "")</f>
        <v/>
      </c>
      <c r="AQ49" s="117" t="str">
        <f t="shared" si="25"/>
        <v/>
      </c>
      <c r="AR49" s="77">
        <v>233</v>
      </c>
      <c r="AS49" s="114">
        <f t="shared" si="148"/>
        <v>3.0017649862794861E-3</v>
      </c>
      <c r="AT49" s="115" t="str">
        <f t="shared" si="26"/>
        <v/>
      </c>
      <c r="AU49" s="115">
        <f t="shared" si="27"/>
        <v>233</v>
      </c>
      <c r="AV49" s="115" t="str">
        <f>IF(AU49&lt;&gt;"", IF(RANK(AU49, AU$5:AU$62)+COUNTIF(AU$5:AU49,AU49)-1&lt;=(AV$65-AT$63),RANK(AU49, AU$5:AU$62)+COUNTIF(AU$5:AU49,AU49)-1, ""), "")</f>
        <v/>
      </c>
      <c r="AW49" s="117" t="str">
        <f t="shared" si="28"/>
        <v/>
      </c>
      <c r="AX49" s="77">
        <v>261</v>
      </c>
      <c r="AY49" s="114">
        <f t="shared" si="149"/>
        <v>3.5855588526211672E-3</v>
      </c>
      <c r="AZ49" s="115" t="str">
        <f t="shared" si="29"/>
        <v/>
      </c>
      <c r="BA49" s="115">
        <f t="shared" si="30"/>
        <v>261</v>
      </c>
      <c r="BB49" s="115" t="str">
        <f>IF(BA49&lt;&gt;"", IF(RANK(BA49, BA$5:BA$62)+COUNTIF(BA$5:BA49,BA49)-1&lt;=(BB$65-AZ$63),RANK(BA49, BA$5:BA$62)+COUNTIF(BA$5:BA49,BA49)-1, ""), "")</f>
        <v/>
      </c>
      <c r="BC49" s="117" t="str">
        <f t="shared" si="31"/>
        <v/>
      </c>
      <c r="BD49" s="77">
        <v>303</v>
      </c>
      <c r="BE49" s="114">
        <f t="shared" si="150"/>
        <v>4.3063016969386884E-3</v>
      </c>
      <c r="BF49" s="115" t="str">
        <f t="shared" si="32"/>
        <v/>
      </c>
      <c r="BG49" s="115">
        <f t="shared" si="33"/>
        <v>303</v>
      </c>
      <c r="BH49" s="115" t="str">
        <f>IF(BG49&lt;&gt;"", IF(RANK(BG49, BG$5:BG$62)+COUNTIF(BG$5:BG49,BG49)-1&lt;=(BH$65-BF$63),RANK(BG49, BG$5:BG$62)+COUNTIF(BG$5:BG49,BG49)-1, ""), "")</f>
        <v/>
      </c>
      <c r="BI49" s="117" t="str">
        <f t="shared" si="34"/>
        <v/>
      </c>
      <c r="BJ49" s="77">
        <v>542</v>
      </c>
      <c r="BK49" s="114">
        <f t="shared" si="151"/>
        <v>7.5995513180033654E-3</v>
      </c>
      <c r="BL49" s="115" t="str">
        <f t="shared" si="35"/>
        <v/>
      </c>
      <c r="BM49" s="115">
        <f t="shared" si="36"/>
        <v>542</v>
      </c>
      <c r="BN49" s="115" t="str">
        <f>IF(BM49&lt;&gt;"", IF(RANK(BM49, BM$5:BM$62)+COUNTIF(BM$5:BM49,BM49)-1&lt;=(BN$65-BL$63),RANK(BM49, BM$5:BM$62)+COUNTIF(BM$5:BM49,BM49)-1, ""), "")</f>
        <v/>
      </c>
      <c r="BO49" s="117" t="str">
        <f t="shared" si="37"/>
        <v/>
      </c>
      <c r="BP49" s="77">
        <v>447</v>
      </c>
      <c r="BQ49" s="114">
        <f t="shared" si="152"/>
        <v>6.2264072098173863E-3</v>
      </c>
      <c r="BR49" s="115" t="str">
        <f t="shared" si="38"/>
        <v/>
      </c>
      <c r="BS49" s="115">
        <f t="shared" si="39"/>
        <v>447</v>
      </c>
      <c r="BT49" s="115" t="str">
        <f>IF(BS49&lt;&gt;"", IF(RANK(BS49, BS$5:BS$62)+COUNTIF(BS$5:BS49,BS49)-1&lt;=(BT$65-BR$63),RANK(BS49, BS$5:BS$62)+COUNTIF(BS$5:BS49,BS49)-1, ""), "")</f>
        <v/>
      </c>
      <c r="BU49" s="117" t="str">
        <f t="shared" si="40"/>
        <v/>
      </c>
      <c r="BV49" s="77">
        <v>348</v>
      </c>
      <c r="BW49" s="114">
        <f t="shared" si="153"/>
        <v>5.0372729246580296E-3</v>
      </c>
      <c r="BX49" s="115" t="str">
        <f t="shared" si="41"/>
        <v/>
      </c>
      <c r="BY49" s="115">
        <f t="shared" si="42"/>
        <v>348</v>
      </c>
      <c r="BZ49" s="115" t="str">
        <f>IF(BY49&lt;&gt;"", IF(RANK(BY49, BY$5:BY$62)+COUNTIF(BY$5:BY49,BY49)-1&lt;=(BZ$65-BX$63),RANK(BY49, BY$5:BY$62)+COUNTIF(BY$5:BY49,BY49)-1, ""), "")</f>
        <v/>
      </c>
      <c r="CA49" s="117" t="str">
        <f t="shared" si="43"/>
        <v/>
      </c>
      <c r="CB49" s="77">
        <v>350</v>
      </c>
      <c r="CC49" s="114">
        <f t="shared" si="154"/>
        <v>4.8351891249689164E-3</v>
      </c>
      <c r="CD49" s="115" t="str">
        <f t="shared" si="44"/>
        <v/>
      </c>
      <c r="CE49" s="115">
        <f t="shared" si="45"/>
        <v>350</v>
      </c>
      <c r="CF49" s="115" t="str">
        <f>IF(CE49&lt;&gt;"", IF(RANK(CE49, CE$5:CE$62)+COUNTIF(CE$5:CE49,CE49)-1&lt;=(CF$65-CD$63),RANK(CE49, CE$5:CE$62)+COUNTIF(CE$5:CE49,CE49)-1, ""), "")</f>
        <v/>
      </c>
      <c r="CG49" s="117" t="str">
        <f t="shared" si="46"/>
        <v/>
      </c>
      <c r="CH49" s="77">
        <v>310</v>
      </c>
      <c r="CI49" s="114">
        <f t="shared" si="155"/>
        <v>4.6407185628742518E-3</v>
      </c>
      <c r="CJ49" s="115" t="str">
        <f t="shared" si="47"/>
        <v/>
      </c>
      <c r="CK49" s="115">
        <f t="shared" si="48"/>
        <v>310</v>
      </c>
      <c r="CL49" s="115" t="str">
        <f>IF(CK49&lt;&gt;"", IF(RANK(CK49, CK$5:CK$62)+COUNTIF(CK$5:CK49,CK49)-1&lt;=(CL$65-CJ$63),RANK(CK49, CK$5:CK$62)+COUNTIF(CK$5:CK49,CK49)-1, ""), "")</f>
        <v/>
      </c>
      <c r="CM49" s="117" t="str">
        <f t="shared" si="49"/>
        <v/>
      </c>
      <c r="CN49" s="77">
        <v>223</v>
      </c>
      <c r="CO49" s="114">
        <f t="shared" si="156"/>
        <v>3.0873170799241324E-3</v>
      </c>
      <c r="CP49" s="115" t="str">
        <f t="shared" si="50"/>
        <v/>
      </c>
      <c r="CQ49" s="115">
        <f t="shared" si="51"/>
        <v>223</v>
      </c>
      <c r="CR49" s="115" t="str">
        <f>IF(CQ49&lt;&gt;"", IF(RANK(CQ49, CQ$5:CQ$62)+COUNTIF(CQ$5:CQ49,CQ49)-1&lt;=(CR$65-CP$63),RANK(CQ49, CQ$5:CQ$62)+COUNTIF(CQ$5:CQ49,CQ49)-1, ""), "")</f>
        <v/>
      </c>
      <c r="CS49" s="117" t="str">
        <f t="shared" si="52"/>
        <v/>
      </c>
      <c r="CT49" s="77">
        <v>216</v>
      </c>
      <c r="CU49" s="114">
        <f t="shared" si="157"/>
        <v>2.982025015876522E-3</v>
      </c>
      <c r="CV49" s="115" t="str">
        <f t="shared" si="53"/>
        <v/>
      </c>
      <c r="CW49" s="115">
        <f t="shared" si="54"/>
        <v>216</v>
      </c>
      <c r="CX49" s="115" t="str">
        <f>IF(CW49&lt;&gt;"", IF(RANK(CW49, CW$5:CW$62)+COUNTIF(CW$5:CW49,CW49)-1&lt;=(CX$65-CV$63),RANK(CW49, CW$5:CW$62)+COUNTIF(CW$5:CW49,CW49)-1, ""), "")</f>
        <v/>
      </c>
      <c r="CY49" s="117" t="str">
        <f t="shared" si="55"/>
        <v/>
      </c>
      <c r="CZ49" s="77">
        <v>195</v>
      </c>
      <c r="DA49" s="114">
        <f t="shared" si="158"/>
        <v>2.6639708192734875E-3</v>
      </c>
      <c r="DB49" s="115" t="str">
        <f t="shared" si="56"/>
        <v/>
      </c>
      <c r="DC49" s="115">
        <f t="shared" si="57"/>
        <v>195</v>
      </c>
      <c r="DD49" s="115" t="str">
        <f>IF(DC49&lt;&gt;"", IF(RANK(DC49, DC$5:DC$62)+COUNTIF(DC$5:DC49,DC49)-1&lt;=(DD$65-DB$63),RANK(DC49, DC$5:DC$62)+COUNTIF(DC$5:DC49,DC49)-1, ""), "")</f>
        <v/>
      </c>
      <c r="DE49" s="117" t="str">
        <f t="shared" si="58"/>
        <v/>
      </c>
      <c r="DF49" s="77">
        <v>201</v>
      </c>
      <c r="DG49" s="114">
        <f t="shared" si="159"/>
        <v>3.1368509761692965E-3</v>
      </c>
      <c r="DH49" s="115" t="str">
        <f t="shared" si="59"/>
        <v/>
      </c>
      <c r="DI49" s="115">
        <f t="shared" si="60"/>
        <v>201</v>
      </c>
      <c r="DJ49" s="115" t="str">
        <f>IF(DI49&lt;&gt;"", IF(RANK(DI49, DI$5:DI$62)+COUNTIF(DI$5:DI49,DI49)-1&lt;=(DJ$65-DH$63),RANK(DI49, DI$5:DI$62)+COUNTIF(DI$5:DI49,DI49)-1, ""), "")</f>
        <v/>
      </c>
      <c r="DK49" s="117" t="str">
        <f t="shared" si="61"/>
        <v/>
      </c>
      <c r="DL49" s="77">
        <v>277</v>
      </c>
      <c r="DM49" s="114">
        <f t="shared" si="160"/>
        <v>3.7926501999014186E-3</v>
      </c>
      <c r="DN49" s="115" t="str">
        <f t="shared" si="62"/>
        <v/>
      </c>
      <c r="DO49" s="115">
        <f t="shared" si="63"/>
        <v>277</v>
      </c>
      <c r="DP49" s="115" t="str">
        <f>IF(DO49&lt;&gt;"", IF(RANK(DO49, DO$5:DO$62)+COUNTIF(DO$5:DO49,DO49)-1&lt;=(DP$65-DN$63),RANK(DO49, DO$5:DO$62)+COUNTIF(DO$5:DO49,DO49)-1, ""), "")</f>
        <v/>
      </c>
      <c r="DQ49" s="117" t="str">
        <f t="shared" si="64"/>
        <v/>
      </c>
      <c r="DR49" s="77">
        <v>221</v>
      </c>
      <c r="DS49" s="114">
        <f t="shared" si="161"/>
        <v>3.3704438005185298E-3</v>
      </c>
      <c r="DT49" s="115" t="str">
        <f t="shared" si="65"/>
        <v/>
      </c>
      <c r="DU49" s="115">
        <f t="shared" si="66"/>
        <v>221</v>
      </c>
      <c r="DV49" s="115" t="str">
        <f>IF(DU49&lt;&gt;"", IF(RANK(DU49, DU$5:DU$62)+COUNTIF(DU$5:DU49,DU49)-1&lt;=(DV$65-DT$63),RANK(DU49, DU$5:DU$62)+COUNTIF(DU$5:DU49,DU49)-1, ""), "")</f>
        <v/>
      </c>
      <c r="DW49" s="117" t="str">
        <f t="shared" si="67"/>
        <v/>
      </c>
      <c r="DX49" s="77">
        <v>243</v>
      </c>
      <c r="DY49" s="114">
        <f t="shared" si="162"/>
        <v>3.450038333759264E-3</v>
      </c>
      <c r="DZ49" s="115" t="str">
        <f t="shared" si="68"/>
        <v/>
      </c>
      <c r="EA49" s="115">
        <f t="shared" si="69"/>
        <v>243</v>
      </c>
      <c r="EB49" s="115" t="str">
        <f>IF(EA49&lt;&gt;"", IF(RANK(EA49, EA$5:EA$62)+COUNTIF(EA$5:EA49,EA49)-1&lt;=(EB$65-DZ$63),RANK(EA49, EA$5:EA$62)+COUNTIF(EA$5:EA49,EA49)-1, ""), "")</f>
        <v/>
      </c>
      <c r="EC49" s="117" t="str">
        <f t="shared" si="70"/>
        <v/>
      </c>
      <c r="ED49" s="77">
        <v>203</v>
      </c>
      <c r="EE49" s="114">
        <f t="shared" si="163"/>
        <v>3.367897138116964E-3</v>
      </c>
      <c r="EF49" s="115" t="str">
        <f t="shared" si="71"/>
        <v/>
      </c>
      <c r="EG49" s="116">
        <f t="shared" si="72"/>
        <v>203</v>
      </c>
      <c r="EH49" s="115" t="str">
        <f>IF(EG49&lt;&gt;"", IF(RANK(EG49, EG$5:EG$62)+COUNTIF(EG$5:EG49,EG49)-1&lt;=(EH$65-EF$63),RANK(EG49, EG$5:EG$62)+COUNTIF(EG$5:EG49,EG49)-1, ""), "")</f>
        <v/>
      </c>
      <c r="EI49" s="117" t="str">
        <f t="shared" si="73"/>
        <v/>
      </c>
      <c r="EJ49" s="77">
        <v>208</v>
      </c>
      <c r="EK49" s="114">
        <f t="shared" si="164"/>
        <v>3.187983753544333E-3</v>
      </c>
      <c r="EL49" s="115" t="str">
        <f t="shared" si="74"/>
        <v/>
      </c>
      <c r="EM49" s="115">
        <f t="shared" si="75"/>
        <v>208</v>
      </c>
      <c r="EN49" s="115" t="str">
        <f>IF(EM49&lt;&gt;"", IF(RANK(EM49, EM$5:EM$62)+COUNTIF(EM$5:EM49,EM49)-1&lt;=(EN$65-EL$63),RANK(EM49, EM$5:EM$62)+COUNTIF(EM$5:EM49,EM49)-1, ""), "")</f>
        <v/>
      </c>
      <c r="EO49" s="117" t="str">
        <f t="shared" si="76"/>
        <v/>
      </c>
      <c r="EP49" s="77">
        <v>158</v>
      </c>
      <c r="EQ49" s="114">
        <f t="shared" si="165"/>
        <v>2.2813578410846558E-3</v>
      </c>
      <c r="ER49" s="115" t="str">
        <f t="shared" si="77"/>
        <v/>
      </c>
      <c r="ES49" s="115">
        <f t="shared" si="78"/>
        <v>158</v>
      </c>
      <c r="ET49" s="115" t="str">
        <f>IF(ES49&lt;&gt;"", IF(RANK(ES49, ES$5:ES$62)+COUNTIF(ES$5:ES49,ES49)-1&lt;=(ET$65-ER$63),RANK(ES49, ES$5:ES$62)+COUNTIF(ES$5:ES49,ES49)-1, ""), "")</f>
        <v/>
      </c>
      <c r="EU49" s="117" t="str">
        <f t="shared" si="79"/>
        <v/>
      </c>
      <c r="EV49" s="77">
        <v>157</v>
      </c>
      <c r="EW49" s="114">
        <f t="shared" si="166"/>
        <v>2.5243186751346572E-3</v>
      </c>
      <c r="EX49" s="115" t="str">
        <f t="shared" si="80"/>
        <v/>
      </c>
      <c r="EY49" s="115">
        <f t="shared" si="81"/>
        <v>157</v>
      </c>
      <c r="EZ49" s="115" t="str">
        <f>IF(EY49&lt;&gt;"", IF(RANK(EY49, EY$5:EY$62)+COUNTIF(EY$5:EY49,EY49)-1&lt;=(EZ$65-EX$63),RANK(EY49, EY$5:EY$62)+COUNTIF(EY$5:EY49,EY49)-1, ""), "")</f>
        <v/>
      </c>
      <c r="FA49" s="117" t="str">
        <f t="shared" si="82"/>
        <v/>
      </c>
      <c r="FB49" s="77">
        <v>245</v>
      </c>
      <c r="FC49" s="114">
        <f t="shared" si="167"/>
        <v>4.0710523254847879E-3</v>
      </c>
      <c r="FD49" s="115" t="str">
        <f t="shared" si="83"/>
        <v/>
      </c>
      <c r="FE49" s="115">
        <f t="shared" si="84"/>
        <v>245</v>
      </c>
      <c r="FF49" s="115" t="str">
        <f>IF(FE49&lt;&gt;"", IF(RANK(FE49, FE$5:FE$62)+COUNTIF(FE$5:FE49,FE49)-1&lt;=(FF$65-FD$63),RANK(FE49, FE$5:FE$62)+COUNTIF(FE$5:FE49,FE49)-1, ""), "")</f>
        <v/>
      </c>
      <c r="FG49" s="117" t="str">
        <f t="shared" si="85"/>
        <v/>
      </c>
      <c r="FH49" s="77">
        <v>149</v>
      </c>
      <c r="FI49" s="114">
        <f t="shared" si="168"/>
        <v>2.224445008434976E-3</v>
      </c>
      <c r="FJ49" s="115" t="str">
        <f t="shared" si="86"/>
        <v/>
      </c>
      <c r="FK49" s="115">
        <f t="shared" si="87"/>
        <v>149</v>
      </c>
      <c r="FL49" s="115" t="str">
        <f>IF(FK49&lt;&gt;"", IF(RANK(FK49, FK$5:FK$62)+COUNTIF(FK$5:FK49,FK49)-1&lt;=(FL$65-FJ$63),RANK(FK49, FK$5:FK$62)+COUNTIF(FK$5:FK49,FK49)-1, ""), "")</f>
        <v/>
      </c>
      <c r="FM49" s="117" t="str">
        <f t="shared" si="88"/>
        <v/>
      </c>
      <c r="FN49" s="77">
        <v>123</v>
      </c>
      <c r="FO49" s="114">
        <f t="shared" si="169"/>
        <v>1.8670309653916212E-3</v>
      </c>
      <c r="FP49" s="115" t="str">
        <f t="shared" si="89"/>
        <v/>
      </c>
      <c r="FQ49" s="115">
        <f t="shared" si="90"/>
        <v>123</v>
      </c>
      <c r="FR49" s="115" t="str">
        <f>IF(FQ49&lt;&gt;"", IF(RANK(FQ49, FQ$5:FQ$62)+COUNTIF(FQ$5:FQ49,FQ49)-1&lt;=(FR$65-FP$63),RANK(FQ49, FQ$5:FQ$62)+COUNTIF(FQ$5:FQ49,FQ49)-1, ""), "")</f>
        <v/>
      </c>
      <c r="FS49" s="117" t="str">
        <f t="shared" si="91"/>
        <v/>
      </c>
      <c r="FT49" s="77">
        <v>57</v>
      </c>
      <c r="FU49" s="114">
        <f t="shared" si="170"/>
        <v>9.9907103920915635E-4</v>
      </c>
      <c r="FV49" s="115" t="str">
        <f t="shared" si="92"/>
        <v/>
      </c>
      <c r="FW49" s="115">
        <f t="shared" si="93"/>
        <v>57</v>
      </c>
      <c r="FX49" s="115" t="str">
        <f>IF(FW49&lt;&gt;"", IF(RANK(FW49, FW$5:FW$62)+COUNTIF(FW$5:FW49,FW49)-1&lt;=(FX$65-FV$63),RANK(FW49, FW$5:FW$62)+COUNTIF(FW$5:FW49,FW49)-1, ""), "")</f>
        <v/>
      </c>
      <c r="FY49" s="117" t="str">
        <f t="shared" si="94"/>
        <v/>
      </c>
      <c r="FZ49" s="77">
        <v>96</v>
      </c>
      <c r="GA49" s="114">
        <f t="shared" si="171"/>
        <v>1.6760946993505132E-3</v>
      </c>
      <c r="GB49" s="115" t="str">
        <f t="shared" si="95"/>
        <v/>
      </c>
      <c r="GC49" s="115">
        <f t="shared" si="96"/>
        <v>96</v>
      </c>
      <c r="GD49" s="115" t="str">
        <f>IF(GC49&lt;&gt;"", IF(RANK(GC49, GC$5:GC$62)+COUNTIF(GC$5:GC49,GC49)-1&lt;=(GD$65-GB$63),RANK(GC49, GC$5:GC$62)+COUNTIF(GC$5:GC49,GC49)-1, ""), "")</f>
        <v/>
      </c>
      <c r="GE49" s="117" t="str">
        <f t="shared" si="97"/>
        <v/>
      </c>
      <c r="GF49" s="77">
        <v>168</v>
      </c>
      <c r="GG49" s="114">
        <f t="shared" si="172"/>
        <v>2.7411117818858196E-3</v>
      </c>
      <c r="GH49" s="115" t="str">
        <f t="shared" si="98"/>
        <v/>
      </c>
      <c r="GI49" s="115">
        <f t="shared" si="99"/>
        <v>168</v>
      </c>
      <c r="GJ49" s="115" t="str">
        <f>IF(GI49&lt;&gt;"", IF(RANK(GI49, GI$5:GI$62)+COUNTIF(GI$5:GI49,GI49)-1&lt;=(GJ$65-GH$63),RANK(GI49, GI$5:GI$62)+COUNTIF(GI$5:GI49,GI49)-1, ""), "")</f>
        <v/>
      </c>
      <c r="GK49" s="117" t="str">
        <f t="shared" si="100"/>
        <v/>
      </c>
      <c r="GL49" s="77">
        <v>349</v>
      </c>
      <c r="GM49" s="114">
        <f t="shared" si="173"/>
        <v>5.7937812308049867E-3</v>
      </c>
      <c r="GN49" s="115" t="str">
        <f t="shared" si="101"/>
        <v/>
      </c>
      <c r="GO49" s="115">
        <f t="shared" si="102"/>
        <v>349</v>
      </c>
      <c r="GP49" s="115" t="str">
        <f>IF(GO49&lt;&gt;"", IF(RANK(GO49, GO$5:GO$62)+COUNTIF(GO$5:GO49,GO49)-1&lt;=(GP$65-GN$63),RANK(GO49, GO$5:GO$62)+COUNTIF(GO$5:GO49,GO49)-1, ""), "")</f>
        <v/>
      </c>
      <c r="GQ49" s="117" t="str">
        <f t="shared" si="103"/>
        <v/>
      </c>
      <c r="GR49" s="77">
        <v>127</v>
      </c>
      <c r="GS49" s="114">
        <f t="shared" si="174"/>
        <v>2.5106753123517317E-3</v>
      </c>
      <c r="GT49" s="115" t="str">
        <f t="shared" si="104"/>
        <v/>
      </c>
      <c r="GU49" s="115">
        <f t="shared" si="105"/>
        <v>127</v>
      </c>
      <c r="GV49" s="115" t="str">
        <f>IF(GU49&lt;&gt;"", IF(RANK(GU49, GU$5:GU$62)+COUNTIF(GU$5:GU49,GU49)-1&lt;=(GV$65-GT$63),RANK(GU49, GU$5:GU$62)+COUNTIF(GU$5:GU49,GU49)-1, ""), "")</f>
        <v/>
      </c>
      <c r="GW49" s="117" t="str">
        <f t="shared" si="106"/>
        <v/>
      </c>
      <c r="GX49" s="77">
        <v>128</v>
      </c>
      <c r="GY49" s="114">
        <f t="shared" si="175"/>
        <v>2.0622543017335825E-3</v>
      </c>
      <c r="GZ49" s="115" t="str">
        <f t="shared" si="107"/>
        <v/>
      </c>
      <c r="HA49" s="115">
        <f t="shared" si="108"/>
        <v>128</v>
      </c>
      <c r="HB49" s="115" t="str">
        <f>IF(HA49&lt;&gt;"", IF(RANK(HA49, HA$5:HA$62)+COUNTIF(HA$5:HA49,HA49)-1&lt;=(HB$65-GZ$63),RANK(HA49, HA$5:HA$62)+COUNTIF(HA$5:HA49,HA49)-1, ""), "")</f>
        <v/>
      </c>
      <c r="HC49" s="117" t="str">
        <f t="shared" si="109"/>
        <v/>
      </c>
      <c r="HD49" s="77">
        <v>70</v>
      </c>
      <c r="HE49" s="114">
        <f t="shared" si="176"/>
        <v>1.3385344959461526E-3</v>
      </c>
      <c r="HF49" s="115" t="str">
        <f t="shared" si="110"/>
        <v/>
      </c>
      <c r="HG49" s="115">
        <f t="shared" si="111"/>
        <v>70</v>
      </c>
      <c r="HH49" s="115" t="str">
        <f>IF(HG49&lt;&gt;"", IF(RANK(HG49, HG$5:HG$62)+COUNTIF(HG$5:HG49,HG49)-1&lt;=(HH$65-HF$63),RANK(HG49, HG$5:HG$62)+COUNTIF(HG$5:HG49,HG49)-1, ""), "")</f>
        <v/>
      </c>
      <c r="HI49" s="117" t="str">
        <f t="shared" si="112"/>
        <v/>
      </c>
      <c r="HJ49" s="77">
        <v>122</v>
      </c>
      <c r="HK49" s="114">
        <f t="shared" si="177"/>
        <v>1.6730663741086121E-3</v>
      </c>
      <c r="HL49" s="115" t="str">
        <f t="shared" si="113"/>
        <v/>
      </c>
      <c r="HM49" s="115">
        <f t="shared" si="114"/>
        <v>122</v>
      </c>
      <c r="HN49" s="115" t="str">
        <f>IF(HM49&lt;&gt;"", IF(RANK(HM49, HM$5:HM$62)+COUNTIF(HM$5:HM49,HM49)-1&lt;=(HN$65-HL$63),RANK(HM49, HM$5:HM$62)+COUNTIF(HM$5:HM49,HM49)-1, ""), "")</f>
        <v/>
      </c>
      <c r="HO49" s="117" t="str">
        <f t="shared" si="115"/>
        <v/>
      </c>
      <c r="HP49" s="77">
        <v>231</v>
      </c>
      <c r="HQ49" s="114">
        <f t="shared" si="178"/>
        <v>3.1326281529698943E-3</v>
      </c>
      <c r="HR49" s="115" t="str">
        <f t="shared" si="116"/>
        <v/>
      </c>
      <c r="HS49" s="115">
        <f t="shared" si="117"/>
        <v>231</v>
      </c>
      <c r="HT49" s="115" t="str">
        <f>IF(HS49&lt;&gt;"", IF(RANK(HS49, HS$5:HS$62)+COUNTIF(HS$5:HS49,HS49)-1&lt;=(HT$65-HR$63),RANK(HS49, HS$5:HS$62)+COUNTIF(HS$5:HS49,HS49)-1, ""), "")</f>
        <v/>
      </c>
      <c r="HU49" s="117" t="str">
        <f t="shared" si="118"/>
        <v/>
      </c>
      <c r="HV49" s="77">
        <v>97</v>
      </c>
      <c r="HW49" s="114">
        <f t="shared" si="179"/>
        <v>1.5161698735483063E-3</v>
      </c>
      <c r="HX49" s="115" t="str">
        <f t="shared" si="119"/>
        <v/>
      </c>
      <c r="HY49" s="115">
        <f t="shared" si="120"/>
        <v>97</v>
      </c>
      <c r="HZ49" s="115" t="str">
        <f>IF(HY49&lt;&gt;"", IF(RANK(HY49, HY$5:HY$62)+COUNTIF(HY$5:HY49,HY49)-1&lt;=(HZ$65-HX$63),RANK(HY49, HY$5:HY$62)+COUNTIF(HY$5:HY49,HY49)-1, ""), "")</f>
        <v/>
      </c>
      <c r="IA49" s="117" t="str">
        <f t="shared" si="121"/>
        <v/>
      </c>
      <c r="IB49" s="77">
        <v>58</v>
      </c>
      <c r="IC49" s="114">
        <f t="shared" si="180"/>
        <v>8.5257757720971934E-4</v>
      </c>
      <c r="ID49" s="115" t="str">
        <f t="shared" si="122"/>
        <v/>
      </c>
      <c r="IE49" s="115">
        <f t="shared" si="123"/>
        <v>58</v>
      </c>
      <c r="IF49" s="115" t="str">
        <f>IF(IE49&lt;&gt;"", IF(RANK(IE49, IE$5:IE$62)+COUNTIF(IE$5:IE49,IE49)-1&lt;=(IF$65-ID$63),RANK(IE49, IE$5:IE$62)+COUNTIF(IE$5:IE49,IE49)-1, ""), "")</f>
        <v/>
      </c>
      <c r="IG49" s="117" t="str">
        <f t="shared" si="124"/>
        <v/>
      </c>
      <c r="IH49" s="77">
        <v>36</v>
      </c>
      <c r="II49" s="114">
        <f t="shared" si="181"/>
        <v>6.1866300051555253E-4</v>
      </c>
      <c r="IJ49" s="115" t="str">
        <f t="shared" si="125"/>
        <v/>
      </c>
      <c r="IK49" s="115">
        <f t="shared" si="126"/>
        <v>36</v>
      </c>
      <c r="IL49" s="115" t="str">
        <f>IF(IK49&lt;&gt;"", IF(RANK(IK49, IK$5:IK$62)+COUNTIF(IK$5:IK49,IK49)-1&lt;=(IL$65-IJ$63),RANK(IK49, IK$5:IK$62)+COUNTIF(IK$5:IK49,IK49)-1, ""), "")</f>
        <v/>
      </c>
      <c r="IM49" s="117" t="str">
        <f t="shared" si="127"/>
        <v/>
      </c>
      <c r="IN49" s="104" t="str">
        <f t="shared" si="128"/>
        <v/>
      </c>
      <c r="IO49" s="41">
        <f t="shared" si="129"/>
        <v>7657</v>
      </c>
      <c r="IP49" s="42">
        <v>4798</v>
      </c>
      <c r="IQ49" s="43">
        <f t="shared" si="130"/>
        <v>12455</v>
      </c>
      <c r="IR49" s="43"/>
      <c r="IS49" s="98" t="str">
        <f t="shared" si="182"/>
        <v/>
      </c>
      <c r="IT49" s="77" t="str">
        <f t="shared" si="183"/>
        <v/>
      </c>
      <c r="IU49" s="77" t="str">
        <f t="shared" si="132"/>
        <v/>
      </c>
      <c r="IV49" s="77"/>
      <c r="IW49" s="99" t="str">
        <f t="shared" si="133"/>
        <v/>
      </c>
      <c r="IX49" s="77" t="str">
        <f t="shared" si="134"/>
        <v/>
      </c>
      <c r="IY49" s="98" t="str">
        <f t="shared" si="135"/>
        <v/>
      </c>
      <c r="IZ49" s="98" t="str">
        <f>IF(IY49&lt;&gt;"", IF(RANK(IY49, $IY$5:$IY$62)+COUNTIF(IY$5:IY49,IY49)-1&lt;=(400-$IU$63-$IX$63), RANK(IY49, $IY$5:$IY$62)+COUNTIF(IY$5:IY49,IY49)-1, ""), "")</f>
        <v/>
      </c>
      <c r="JA49" s="82" t="str">
        <f t="shared" si="136"/>
        <v/>
      </c>
      <c r="JB49" s="90" t="str">
        <f t="shared" si="137"/>
        <v/>
      </c>
      <c r="JD49" s="106">
        <f t="shared" si="184"/>
        <v>3.9020064113834451E-4</v>
      </c>
      <c r="JE49" s="56">
        <f t="shared" si="185"/>
        <v>0</v>
      </c>
      <c r="JF49" s="64">
        <f t="shared" si="138"/>
        <v>-3.9020064113834451E-4</v>
      </c>
      <c r="JH49" s="108" t="str">
        <f t="shared" si="186"/>
        <v/>
      </c>
      <c r="JI49" s="56" t="str">
        <f t="shared" si="139"/>
        <v/>
      </c>
      <c r="JJ49" s="56" t="str">
        <f t="shared" si="187"/>
        <v/>
      </c>
      <c r="JK49" s="107" t="str">
        <f t="shared" si="140"/>
        <v/>
      </c>
    </row>
    <row r="50" spans="1:271" ht="15" customHeight="1" x14ac:dyDescent="0.2">
      <c r="A50" s="100" t="s">
        <v>242</v>
      </c>
      <c r="B50" s="77"/>
      <c r="C50" s="114">
        <f t="shared" si="141"/>
        <v>0</v>
      </c>
      <c r="D50" s="115" t="str">
        <f t="shared" si="5"/>
        <v/>
      </c>
      <c r="E50" s="115" t="str">
        <f t="shared" si="6"/>
        <v/>
      </c>
      <c r="F50" s="115" t="str">
        <f>IF(E50&lt;&gt;"", IF(RANK(E50, E$5:E$62)+COUNTIF(E$5:E50,E50)-1&lt;=(F$65-D$63),RANK(E50, E$5:E$62)+COUNTIF(E$5:E50,E50)-1, ""), "")</f>
        <v/>
      </c>
      <c r="G50" s="117" t="str">
        <f t="shared" si="7"/>
        <v/>
      </c>
      <c r="H50" s="77"/>
      <c r="I50" s="114">
        <f t="shared" si="142"/>
        <v>0</v>
      </c>
      <c r="J50" s="115" t="str">
        <f t="shared" si="8"/>
        <v/>
      </c>
      <c r="K50" s="115" t="str">
        <f t="shared" si="9"/>
        <v/>
      </c>
      <c r="L50" s="115" t="str">
        <f>IF(K50&lt;&gt;"", IF(RANK(K50, K$5:K$62)+COUNTIF(K$5:K50,K50)-1&lt;=(L$65-J$63),RANK(K50, K$5:K$62)+COUNTIF(K$5:K50,K50)-1, ""), "")</f>
        <v/>
      </c>
      <c r="M50" s="117" t="str">
        <f t="shared" si="10"/>
        <v/>
      </c>
      <c r="N50" s="77"/>
      <c r="O50" s="114">
        <f t="shared" si="143"/>
        <v>0</v>
      </c>
      <c r="P50" s="115" t="str">
        <f t="shared" si="11"/>
        <v/>
      </c>
      <c r="Q50" s="115" t="str">
        <f t="shared" si="12"/>
        <v/>
      </c>
      <c r="R50" s="115" t="str">
        <f>IF(Q50&lt;&gt;"", IF(RANK(Q50, Q$5:Q$62)+COUNTIF(Q$5:Q50,Q50)-1&lt;=(R$65-P$63),RANK(Q50, Q$5:Q$62)+COUNTIF(Q$5:Q50,Q50)-1, ""), "")</f>
        <v/>
      </c>
      <c r="S50" s="117" t="str">
        <f t="shared" si="13"/>
        <v/>
      </c>
      <c r="T50" s="77"/>
      <c r="U50" s="114">
        <f t="shared" si="144"/>
        <v>0</v>
      </c>
      <c r="V50" s="115" t="str">
        <f t="shared" si="14"/>
        <v/>
      </c>
      <c r="W50" s="115" t="str">
        <f t="shared" si="15"/>
        <v/>
      </c>
      <c r="X50" s="115" t="str">
        <f>IF(W50&lt;&gt;"", IF(RANK(W50, W$5:W$62)+COUNTIF(W$5:W50,W50)-1&lt;=(X$65-V$63),RANK(W50, W$5:W$62)+COUNTIF(W$5:W50,W50)-1, ""), "")</f>
        <v/>
      </c>
      <c r="Y50" s="117" t="str">
        <f t="shared" si="16"/>
        <v/>
      </c>
      <c r="Z50" s="77"/>
      <c r="AA50" s="114">
        <f t="shared" si="145"/>
        <v>0</v>
      </c>
      <c r="AB50" s="115" t="str">
        <f t="shared" si="17"/>
        <v/>
      </c>
      <c r="AC50" s="115" t="str">
        <f t="shared" si="18"/>
        <v/>
      </c>
      <c r="AD50" s="115" t="str">
        <f>IF(AC50&lt;&gt;"", IF(RANK(AC50, AC$5:AC$62)+COUNTIF(AC$5:AC50,AC50)-1&lt;=(AD$65-AB$63),RANK(AC50, AC$5:AC$62)+COUNTIF(AC$5:AC50,AC50)-1, ""), "")</f>
        <v/>
      </c>
      <c r="AE50" s="117" t="str">
        <f t="shared" si="19"/>
        <v/>
      </c>
      <c r="AF50" s="77">
        <v>266</v>
      </c>
      <c r="AG50" s="114">
        <f t="shared" si="146"/>
        <v>3.5944974460149727E-3</v>
      </c>
      <c r="AH50" s="115" t="str">
        <f t="shared" si="20"/>
        <v/>
      </c>
      <c r="AI50" s="115">
        <f t="shared" si="21"/>
        <v>266</v>
      </c>
      <c r="AJ50" s="115" t="str">
        <f>IF(AI50&lt;&gt;"", IF(RANK(AI50, AI$5:AI$62)+COUNTIF(AI$5:AI50,AI50)-1&lt;=(AJ$65-AH$63),RANK(AI50, AI$5:AI$62)+COUNTIF(AI$5:AI50,AI50)-1, ""), "")</f>
        <v/>
      </c>
      <c r="AK50" s="117" t="str">
        <f t="shared" si="22"/>
        <v/>
      </c>
      <c r="AL50" s="77">
        <v>290</v>
      </c>
      <c r="AM50" s="114">
        <f t="shared" si="147"/>
        <v>4.5636232020898251E-3</v>
      </c>
      <c r="AN50" s="115" t="str">
        <f t="shared" si="23"/>
        <v/>
      </c>
      <c r="AO50" s="115">
        <f t="shared" si="24"/>
        <v>290</v>
      </c>
      <c r="AP50" s="115" t="str">
        <f>IF(AO50&lt;&gt;"", IF(RANK(AO50, AO$5:AO$62)+COUNTIF(AO$5:AO50,AO50)-1&lt;=(AP$65-AN$63),RANK(AO50, AO$5:AO$62)+COUNTIF(AO$5:AO50,AO50)-1, ""), "")</f>
        <v/>
      </c>
      <c r="AQ50" s="117" t="str">
        <f t="shared" si="25"/>
        <v/>
      </c>
      <c r="AR50" s="77">
        <v>649</v>
      </c>
      <c r="AS50" s="114">
        <f t="shared" si="148"/>
        <v>8.3611393823836335E-3</v>
      </c>
      <c r="AT50" s="115" t="str">
        <f t="shared" si="26"/>
        <v/>
      </c>
      <c r="AU50" s="115">
        <f t="shared" si="27"/>
        <v>649</v>
      </c>
      <c r="AV50" s="115" t="str">
        <f>IF(AU50&lt;&gt;"", IF(RANK(AU50, AU$5:AU$62)+COUNTIF(AU$5:AU50,AU50)-1&lt;=(AV$65-AT$63),RANK(AU50, AU$5:AU$62)+COUNTIF(AU$5:AU50,AU50)-1, ""), "")</f>
        <v/>
      </c>
      <c r="AW50" s="117" t="str">
        <f t="shared" si="28"/>
        <v/>
      </c>
      <c r="AX50" s="77">
        <v>208</v>
      </c>
      <c r="AY50" s="114">
        <f t="shared" si="149"/>
        <v>2.8574568633915813E-3</v>
      </c>
      <c r="AZ50" s="115" t="str">
        <f t="shared" si="29"/>
        <v/>
      </c>
      <c r="BA50" s="115">
        <f t="shared" si="30"/>
        <v>208</v>
      </c>
      <c r="BB50" s="115" t="str">
        <f>IF(BA50&lt;&gt;"", IF(RANK(BA50, BA$5:BA$62)+COUNTIF(BA$5:BA50,BA50)-1&lt;=(BB$65-AZ$63),RANK(BA50, BA$5:BA$62)+COUNTIF(BA$5:BA50,BA50)-1, ""), "")</f>
        <v/>
      </c>
      <c r="BC50" s="117" t="str">
        <f t="shared" si="31"/>
        <v/>
      </c>
      <c r="BD50" s="77">
        <v>260</v>
      </c>
      <c r="BE50" s="114">
        <f t="shared" si="150"/>
        <v>3.6951763736107557E-3</v>
      </c>
      <c r="BF50" s="115" t="str">
        <f t="shared" si="32"/>
        <v/>
      </c>
      <c r="BG50" s="115">
        <f t="shared" si="33"/>
        <v>260</v>
      </c>
      <c r="BH50" s="115" t="str">
        <f>IF(BG50&lt;&gt;"", IF(RANK(BG50, BG$5:BG$62)+COUNTIF(BG$5:BG50,BG50)-1&lt;=(BH$65-BF$63),RANK(BG50, BG$5:BG$62)+COUNTIF(BG$5:BG50,BG50)-1, ""), "")</f>
        <v/>
      </c>
      <c r="BI50" s="117" t="str">
        <f t="shared" si="34"/>
        <v/>
      </c>
      <c r="BJ50" s="77">
        <v>324</v>
      </c>
      <c r="BK50" s="114">
        <f t="shared" si="151"/>
        <v>4.5429052159282109E-3</v>
      </c>
      <c r="BL50" s="115" t="str">
        <f t="shared" si="35"/>
        <v/>
      </c>
      <c r="BM50" s="115">
        <f t="shared" si="36"/>
        <v>324</v>
      </c>
      <c r="BN50" s="115" t="str">
        <f>IF(BM50&lt;&gt;"", IF(RANK(BM50, BM$5:BM$62)+COUNTIF(BM$5:BM50,BM50)-1&lt;=(BN$65-BL$63),RANK(BM50, BM$5:BM$62)+COUNTIF(BM$5:BM50,BM50)-1, ""), "")</f>
        <v/>
      </c>
      <c r="BO50" s="117" t="str">
        <f t="shared" si="37"/>
        <v/>
      </c>
      <c r="BP50" s="77">
        <v>183</v>
      </c>
      <c r="BQ50" s="114">
        <f t="shared" si="152"/>
        <v>2.5490660389185273E-3</v>
      </c>
      <c r="BR50" s="115" t="str">
        <f t="shared" si="38"/>
        <v/>
      </c>
      <c r="BS50" s="115">
        <f t="shared" si="39"/>
        <v>183</v>
      </c>
      <c r="BT50" s="115" t="str">
        <f>IF(BS50&lt;&gt;"", IF(RANK(BS50, BS$5:BS$62)+COUNTIF(BS$5:BS50,BS50)-1&lt;=(BT$65-BR$63),RANK(BS50, BS$5:BS$62)+COUNTIF(BS$5:BS50,BS50)-1, ""), "")</f>
        <v/>
      </c>
      <c r="BU50" s="117" t="str">
        <f t="shared" si="40"/>
        <v/>
      </c>
      <c r="BV50" s="77">
        <v>190</v>
      </c>
      <c r="BW50" s="114">
        <f t="shared" si="153"/>
        <v>2.7502352174857058E-3</v>
      </c>
      <c r="BX50" s="115" t="str">
        <f t="shared" si="41"/>
        <v/>
      </c>
      <c r="BY50" s="115">
        <f t="shared" si="42"/>
        <v>190</v>
      </c>
      <c r="BZ50" s="115" t="str">
        <f>IF(BY50&lt;&gt;"", IF(RANK(BY50, BY$5:BY$62)+COUNTIF(BY$5:BY50,BY50)-1&lt;=(BZ$65-BX$63),RANK(BY50, BY$5:BY$62)+COUNTIF(BY$5:BY50,BY50)-1, ""), "")</f>
        <v/>
      </c>
      <c r="CA50" s="117" t="str">
        <f t="shared" si="43"/>
        <v/>
      </c>
      <c r="CB50" s="77">
        <v>87</v>
      </c>
      <c r="CC50" s="114">
        <f t="shared" si="154"/>
        <v>1.2018898682065592E-3</v>
      </c>
      <c r="CD50" s="115" t="str">
        <f t="shared" si="44"/>
        <v/>
      </c>
      <c r="CE50" s="115">
        <f t="shared" si="45"/>
        <v>87</v>
      </c>
      <c r="CF50" s="115" t="str">
        <f>IF(CE50&lt;&gt;"", IF(RANK(CE50, CE$5:CE$62)+COUNTIF(CE$5:CE50,CE50)-1&lt;=(CF$65-CD$63),RANK(CE50, CE$5:CE$62)+COUNTIF(CE$5:CE50,CE50)-1, ""), "")</f>
        <v/>
      </c>
      <c r="CG50" s="117" t="str">
        <f t="shared" si="46"/>
        <v/>
      </c>
      <c r="CH50" s="77">
        <v>249</v>
      </c>
      <c r="CI50" s="114">
        <f t="shared" si="155"/>
        <v>3.7275449101796406E-3</v>
      </c>
      <c r="CJ50" s="115" t="str">
        <f t="shared" si="47"/>
        <v/>
      </c>
      <c r="CK50" s="115">
        <f t="shared" si="48"/>
        <v>249</v>
      </c>
      <c r="CL50" s="115" t="str">
        <f>IF(CK50&lt;&gt;"", IF(RANK(CK50, CK$5:CK$62)+COUNTIF(CK$5:CK50,CK50)-1&lt;=(CL$65-CJ$63),RANK(CK50, CK$5:CK$62)+COUNTIF(CK$5:CK50,CK50)-1, ""), "")</f>
        <v/>
      </c>
      <c r="CM50" s="117" t="str">
        <f t="shared" si="49"/>
        <v/>
      </c>
      <c r="CN50" s="77"/>
      <c r="CO50" s="114">
        <f t="shared" si="156"/>
        <v>0</v>
      </c>
      <c r="CP50" s="115" t="str">
        <f t="shared" si="50"/>
        <v/>
      </c>
      <c r="CQ50" s="115" t="str">
        <f t="shared" si="51"/>
        <v/>
      </c>
      <c r="CR50" s="115" t="str">
        <f>IF(CQ50&lt;&gt;"", IF(RANK(CQ50, CQ$5:CQ$62)+COUNTIF(CQ$5:CQ50,CQ50)-1&lt;=(CR$65-CP$63),RANK(CQ50, CQ$5:CQ$62)+COUNTIF(CQ$5:CQ50,CQ50)-1, ""), "")</f>
        <v/>
      </c>
      <c r="CS50" s="117" t="str">
        <f t="shared" si="52"/>
        <v/>
      </c>
      <c r="CT50" s="77"/>
      <c r="CU50" s="114">
        <f t="shared" si="157"/>
        <v>0</v>
      </c>
      <c r="CV50" s="115" t="str">
        <f t="shared" si="53"/>
        <v/>
      </c>
      <c r="CW50" s="115" t="str">
        <f t="shared" si="54"/>
        <v/>
      </c>
      <c r="CX50" s="115" t="str">
        <f>IF(CW50&lt;&gt;"", IF(RANK(CW50, CW$5:CW$62)+COUNTIF(CW$5:CW50,CW50)-1&lt;=(CX$65-CV$63),RANK(CW50, CW$5:CW$62)+COUNTIF(CW$5:CW50,CW50)-1, ""), "")</f>
        <v/>
      </c>
      <c r="CY50" s="117" t="str">
        <f t="shared" si="55"/>
        <v/>
      </c>
      <c r="CZ50" s="77"/>
      <c r="DA50" s="114">
        <f t="shared" si="158"/>
        <v>0</v>
      </c>
      <c r="DB50" s="115" t="str">
        <f t="shared" si="56"/>
        <v/>
      </c>
      <c r="DC50" s="115" t="str">
        <f t="shared" si="57"/>
        <v/>
      </c>
      <c r="DD50" s="115" t="str">
        <f>IF(DC50&lt;&gt;"", IF(RANK(DC50, DC$5:DC$62)+COUNTIF(DC$5:DC50,DC50)-1&lt;=(DD$65-DB$63),RANK(DC50, DC$5:DC$62)+COUNTIF(DC$5:DC50,DC50)-1, ""), "")</f>
        <v/>
      </c>
      <c r="DE50" s="117" t="str">
        <f t="shared" si="58"/>
        <v/>
      </c>
      <c r="DF50" s="77"/>
      <c r="DG50" s="114">
        <f t="shared" si="159"/>
        <v>0</v>
      </c>
      <c r="DH50" s="115" t="str">
        <f t="shared" si="59"/>
        <v/>
      </c>
      <c r="DI50" s="115" t="str">
        <f t="shared" si="60"/>
        <v/>
      </c>
      <c r="DJ50" s="115" t="str">
        <f>IF(DI50&lt;&gt;"", IF(RANK(DI50, DI$5:DI$62)+COUNTIF(DI$5:DI50,DI50)-1&lt;=(DJ$65-DH$63),RANK(DI50, DI$5:DI$62)+COUNTIF(DI$5:DI50,DI50)-1, ""), "")</f>
        <v/>
      </c>
      <c r="DK50" s="117" t="str">
        <f t="shared" si="61"/>
        <v/>
      </c>
      <c r="DL50" s="77"/>
      <c r="DM50" s="114">
        <f t="shared" si="160"/>
        <v>0</v>
      </c>
      <c r="DN50" s="115" t="str">
        <f t="shared" si="62"/>
        <v/>
      </c>
      <c r="DO50" s="115" t="str">
        <f t="shared" si="63"/>
        <v/>
      </c>
      <c r="DP50" s="115" t="str">
        <f>IF(DO50&lt;&gt;"", IF(RANK(DO50, DO$5:DO$62)+COUNTIF(DO$5:DO50,DO50)-1&lt;=(DP$65-DN$63),RANK(DO50, DO$5:DO$62)+COUNTIF(DO$5:DO50,DO50)-1, ""), "")</f>
        <v/>
      </c>
      <c r="DQ50" s="117" t="str">
        <f t="shared" si="64"/>
        <v/>
      </c>
      <c r="DR50" s="77"/>
      <c r="DS50" s="114">
        <f t="shared" si="161"/>
        <v>0</v>
      </c>
      <c r="DT50" s="115" t="str">
        <f t="shared" si="65"/>
        <v/>
      </c>
      <c r="DU50" s="115" t="str">
        <f t="shared" si="66"/>
        <v/>
      </c>
      <c r="DV50" s="115" t="str">
        <f>IF(DU50&lt;&gt;"", IF(RANK(DU50, DU$5:DU$62)+COUNTIF(DU$5:DU50,DU50)-1&lt;=(DV$65-DT$63),RANK(DU50, DU$5:DU$62)+COUNTIF(DU$5:DU50,DU50)-1, ""), "")</f>
        <v/>
      </c>
      <c r="DW50" s="117" t="str">
        <f t="shared" si="67"/>
        <v/>
      </c>
      <c r="DX50" s="77"/>
      <c r="DY50" s="114">
        <f t="shared" si="162"/>
        <v>0</v>
      </c>
      <c r="DZ50" s="115" t="str">
        <f t="shared" si="68"/>
        <v/>
      </c>
      <c r="EA50" s="115" t="str">
        <f t="shared" si="69"/>
        <v/>
      </c>
      <c r="EB50" s="115" t="str">
        <f>IF(EA50&lt;&gt;"", IF(RANK(EA50, EA$5:EA$62)+COUNTIF(EA$5:EA50,EA50)-1&lt;=(EB$65-DZ$63),RANK(EA50, EA$5:EA$62)+COUNTIF(EA$5:EA50,EA50)-1, ""), "")</f>
        <v/>
      </c>
      <c r="EC50" s="117" t="str">
        <f t="shared" si="70"/>
        <v/>
      </c>
      <c r="ED50" s="77"/>
      <c r="EE50" s="114">
        <f t="shared" si="163"/>
        <v>0</v>
      </c>
      <c r="EF50" s="115" t="str">
        <f t="shared" si="71"/>
        <v/>
      </c>
      <c r="EG50" s="116" t="str">
        <f t="shared" si="72"/>
        <v/>
      </c>
      <c r="EH50" s="115" t="str">
        <f>IF(EG50&lt;&gt;"", IF(RANK(EG50, EG$5:EG$62)+COUNTIF(EG$5:EG50,EG50)-1&lt;=(EH$65-EF$63),RANK(EG50, EG$5:EG$62)+COUNTIF(EG$5:EG50,EG50)-1, ""), "")</f>
        <v/>
      </c>
      <c r="EI50" s="117" t="str">
        <f t="shared" si="73"/>
        <v/>
      </c>
      <c r="EJ50" s="77"/>
      <c r="EK50" s="114">
        <f t="shared" si="164"/>
        <v>0</v>
      </c>
      <c r="EL50" s="115" t="str">
        <f t="shared" si="74"/>
        <v/>
      </c>
      <c r="EM50" s="115" t="str">
        <f t="shared" si="75"/>
        <v/>
      </c>
      <c r="EN50" s="115" t="str">
        <f>IF(EM50&lt;&gt;"", IF(RANK(EM50, EM$5:EM$62)+COUNTIF(EM$5:EM50,EM50)-1&lt;=(EN$65-EL$63),RANK(EM50, EM$5:EM$62)+COUNTIF(EM$5:EM50,EM50)-1, ""), "")</f>
        <v/>
      </c>
      <c r="EO50" s="117" t="str">
        <f t="shared" si="76"/>
        <v/>
      </c>
      <c r="EP50" s="77"/>
      <c r="EQ50" s="114">
        <f t="shared" si="165"/>
        <v>0</v>
      </c>
      <c r="ER50" s="115" t="str">
        <f t="shared" si="77"/>
        <v/>
      </c>
      <c r="ES50" s="115" t="str">
        <f t="shared" si="78"/>
        <v/>
      </c>
      <c r="ET50" s="115" t="str">
        <f>IF(ES50&lt;&gt;"", IF(RANK(ES50, ES$5:ES$62)+COUNTIF(ES$5:ES50,ES50)-1&lt;=(ET$65-ER$63),RANK(ES50, ES$5:ES$62)+COUNTIF(ES$5:ES50,ES50)-1, ""), "")</f>
        <v/>
      </c>
      <c r="EU50" s="117" t="str">
        <f t="shared" si="79"/>
        <v/>
      </c>
      <c r="EV50" s="77"/>
      <c r="EW50" s="114">
        <f t="shared" si="166"/>
        <v>0</v>
      </c>
      <c r="EX50" s="115" t="str">
        <f t="shared" si="80"/>
        <v/>
      </c>
      <c r="EY50" s="115" t="str">
        <f t="shared" si="81"/>
        <v/>
      </c>
      <c r="EZ50" s="115" t="str">
        <f>IF(EY50&lt;&gt;"", IF(RANK(EY50, EY$5:EY$62)+COUNTIF(EY$5:EY50,EY50)-1&lt;=(EZ$65-EX$63),RANK(EY50, EY$5:EY$62)+COUNTIF(EY$5:EY50,EY50)-1, ""), "")</f>
        <v/>
      </c>
      <c r="FA50" s="117" t="str">
        <f t="shared" si="82"/>
        <v/>
      </c>
      <c r="FB50" s="77"/>
      <c r="FC50" s="114">
        <f t="shared" si="167"/>
        <v>0</v>
      </c>
      <c r="FD50" s="115" t="str">
        <f t="shared" si="83"/>
        <v/>
      </c>
      <c r="FE50" s="115" t="str">
        <f t="shared" si="84"/>
        <v/>
      </c>
      <c r="FF50" s="115" t="str">
        <f>IF(FE50&lt;&gt;"", IF(RANK(FE50, FE$5:FE$62)+COUNTIF(FE$5:FE50,FE50)-1&lt;=(FF$65-FD$63),RANK(FE50, FE$5:FE$62)+COUNTIF(FE$5:FE50,FE50)-1, ""), "")</f>
        <v/>
      </c>
      <c r="FG50" s="117" t="str">
        <f t="shared" si="85"/>
        <v/>
      </c>
      <c r="FH50" s="77"/>
      <c r="FI50" s="114">
        <f t="shared" si="168"/>
        <v>0</v>
      </c>
      <c r="FJ50" s="115" t="str">
        <f t="shared" si="86"/>
        <v/>
      </c>
      <c r="FK50" s="115" t="str">
        <f t="shared" si="87"/>
        <v/>
      </c>
      <c r="FL50" s="115" t="str">
        <f>IF(FK50&lt;&gt;"", IF(RANK(FK50, FK$5:FK$62)+COUNTIF(FK$5:FK50,FK50)-1&lt;=(FL$65-FJ$63),RANK(FK50, FK$5:FK$62)+COUNTIF(FK$5:FK50,FK50)-1, ""), "")</f>
        <v/>
      </c>
      <c r="FM50" s="117" t="str">
        <f t="shared" si="88"/>
        <v/>
      </c>
      <c r="FN50" s="77">
        <v>136</v>
      </c>
      <c r="FO50" s="114">
        <f t="shared" si="169"/>
        <v>2.0643594414086219E-3</v>
      </c>
      <c r="FP50" s="115" t="str">
        <f t="shared" si="89"/>
        <v/>
      </c>
      <c r="FQ50" s="115">
        <f t="shared" si="90"/>
        <v>136</v>
      </c>
      <c r="FR50" s="115" t="str">
        <f>IF(FQ50&lt;&gt;"", IF(RANK(FQ50, FQ$5:FQ$62)+COUNTIF(FQ$5:FQ50,FQ50)-1&lt;=(FR$65-FP$63),RANK(FQ50, FQ$5:FQ$62)+COUNTIF(FQ$5:FQ50,FQ50)-1, ""), "")</f>
        <v/>
      </c>
      <c r="FS50" s="117" t="str">
        <f t="shared" si="91"/>
        <v/>
      </c>
      <c r="FT50" s="77"/>
      <c r="FU50" s="114">
        <f t="shared" si="170"/>
        <v>0</v>
      </c>
      <c r="FV50" s="115" t="str">
        <f t="shared" si="92"/>
        <v/>
      </c>
      <c r="FW50" s="115" t="str">
        <f t="shared" si="93"/>
        <v/>
      </c>
      <c r="FX50" s="115" t="str">
        <f>IF(FW50&lt;&gt;"", IF(RANK(FW50, FW$5:FW$62)+COUNTIF(FW$5:FW50,FW50)-1&lt;=(FX$65-FV$63),RANK(FW50, FW$5:FW$62)+COUNTIF(FW$5:FW50,FW50)-1, ""), "")</f>
        <v/>
      </c>
      <c r="FY50" s="117" t="str">
        <f t="shared" si="94"/>
        <v/>
      </c>
      <c r="FZ50" s="77"/>
      <c r="GA50" s="114">
        <f t="shared" si="171"/>
        <v>0</v>
      </c>
      <c r="GB50" s="115" t="str">
        <f t="shared" si="95"/>
        <v/>
      </c>
      <c r="GC50" s="115" t="str">
        <f t="shared" si="96"/>
        <v/>
      </c>
      <c r="GD50" s="115" t="str">
        <f>IF(GC50&lt;&gt;"", IF(RANK(GC50, GC$5:GC$62)+COUNTIF(GC$5:GC50,GC50)-1&lt;=(GD$65-GB$63),RANK(GC50, GC$5:GC$62)+COUNTIF(GC$5:GC50,GC50)-1, ""), "")</f>
        <v/>
      </c>
      <c r="GE50" s="117" t="str">
        <f t="shared" si="97"/>
        <v/>
      </c>
      <c r="GF50" s="77"/>
      <c r="GG50" s="114">
        <f t="shared" si="172"/>
        <v>0</v>
      </c>
      <c r="GH50" s="115" t="str">
        <f t="shared" si="98"/>
        <v/>
      </c>
      <c r="GI50" s="115" t="str">
        <f t="shared" si="99"/>
        <v/>
      </c>
      <c r="GJ50" s="115" t="str">
        <f>IF(GI50&lt;&gt;"", IF(RANK(GI50, GI$5:GI$62)+COUNTIF(GI$5:GI50,GI50)-1&lt;=(GJ$65-GH$63),RANK(GI50, GI$5:GI$62)+COUNTIF(GI$5:GI50,GI50)-1, ""), "")</f>
        <v/>
      </c>
      <c r="GK50" s="117" t="str">
        <f t="shared" si="100"/>
        <v/>
      </c>
      <c r="GL50" s="77"/>
      <c r="GM50" s="114">
        <f t="shared" si="173"/>
        <v>0</v>
      </c>
      <c r="GN50" s="115" t="str">
        <f t="shared" si="101"/>
        <v/>
      </c>
      <c r="GO50" s="115" t="str">
        <f t="shared" si="102"/>
        <v/>
      </c>
      <c r="GP50" s="115" t="str">
        <f>IF(GO50&lt;&gt;"", IF(RANK(GO50, GO$5:GO$62)+COUNTIF(GO$5:GO50,GO50)-1&lt;=(GP$65-GN$63),RANK(GO50, GO$5:GO$62)+COUNTIF(GO$5:GO50,GO50)-1, ""), "")</f>
        <v/>
      </c>
      <c r="GQ50" s="117" t="str">
        <f t="shared" si="103"/>
        <v/>
      </c>
      <c r="GR50" s="77">
        <v>147</v>
      </c>
      <c r="GS50" s="114">
        <f t="shared" si="174"/>
        <v>2.9060572513047605E-3</v>
      </c>
      <c r="GT50" s="115" t="str">
        <f t="shared" si="104"/>
        <v/>
      </c>
      <c r="GU50" s="115">
        <f t="shared" si="105"/>
        <v>147</v>
      </c>
      <c r="GV50" s="115" t="str">
        <f>IF(GU50&lt;&gt;"", IF(RANK(GU50, GU$5:GU$62)+COUNTIF(GU$5:GU50,GU50)-1&lt;=(GV$65-GT$63),RANK(GU50, GU$5:GU$62)+COUNTIF(GU$5:GU50,GU50)-1, ""), "")</f>
        <v/>
      </c>
      <c r="GW50" s="117" t="str">
        <f t="shared" si="106"/>
        <v/>
      </c>
      <c r="GX50" s="77">
        <v>164</v>
      </c>
      <c r="GY50" s="114">
        <f t="shared" si="175"/>
        <v>2.6422633240961524E-3</v>
      </c>
      <c r="GZ50" s="115" t="str">
        <f t="shared" si="107"/>
        <v/>
      </c>
      <c r="HA50" s="115">
        <f t="shared" si="108"/>
        <v>164</v>
      </c>
      <c r="HB50" s="115" t="str">
        <f>IF(HA50&lt;&gt;"", IF(RANK(HA50, HA$5:HA$62)+COUNTIF(HA$5:HA50,HA50)-1&lt;=(HB$65-GZ$63),RANK(HA50, HA$5:HA$62)+COUNTIF(HA$5:HA50,HA50)-1, ""), "")</f>
        <v/>
      </c>
      <c r="HC50" s="117" t="str">
        <f t="shared" si="109"/>
        <v/>
      </c>
      <c r="HD50" s="77">
        <v>55</v>
      </c>
      <c r="HE50" s="114">
        <f t="shared" si="176"/>
        <v>1.0517056753862628E-3</v>
      </c>
      <c r="HF50" s="115" t="str">
        <f t="shared" si="110"/>
        <v/>
      </c>
      <c r="HG50" s="115">
        <f t="shared" si="111"/>
        <v>55</v>
      </c>
      <c r="HH50" s="115" t="str">
        <f>IF(HG50&lt;&gt;"", IF(RANK(HG50, HG$5:HG$62)+COUNTIF(HG$5:HG50,HG50)-1&lt;=(HH$65-HF$63),RANK(HG50, HG$5:HG$62)+COUNTIF(HG$5:HG50,HG50)-1, ""), "")</f>
        <v/>
      </c>
      <c r="HI50" s="117" t="str">
        <f t="shared" si="112"/>
        <v/>
      </c>
      <c r="HJ50" s="77"/>
      <c r="HK50" s="114">
        <f t="shared" si="177"/>
        <v>0</v>
      </c>
      <c r="HL50" s="115" t="str">
        <f t="shared" si="113"/>
        <v/>
      </c>
      <c r="HM50" s="115" t="str">
        <f t="shared" si="114"/>
        <v/>
      </c>
      <c r="HN50" s="115" t="str">
        <f>IF(HM50&lt;&gt;"", IF(RANK(HM50, HM$5:HM$62)+COUNTIF(HM$5:HM50,HM50)-1&lt;=(HN$65-HL$63),RANK(HM50, HM$5:HM$62)+COUNTIF(HM$5:HM50,HM50)-1, ""), "")</f>
        <v/>
      </c>
      <c r="HO50" s="117" t="str">
        <f t="shared" si="115"/>
        <v/>
      </c>
      <c r="HP50" s="77"/>
      <c r="HQ50" s="114">
        <f t="shared" si="178"/>
        <v>0</v>
      </c>
      <c r="HR50" s="115" t="str">
        <f t="shared" si="116"/>
        <v/>
      </c>
      <c r="HS50" s="115" t="str">
        <f t="shared" si="117"/>
        <v/>
      </c>
      <c r="HT50" s="115" t="str">
        <f>IF(HS50&lt;&gt;"", IF(RANK(HS50, HS$5:HS$62)+COUNTIF(HS$5:HS50,HS50)-1&lt;=(HT$65-HR$63),RANK(HS50, HS$5:HS$62)+COUNTIF(HS$5:HS50,HS50)-1, ""), "")</f>
        <v/>
      </c>
      <c r="HU50" s="117" t="str">
        <f t="shared" si="118"/>
        <v/>
      </c>
      <c r="HV50" s="77"/>
      <c r="HW50" s="114">
        <f t="shared" si="179"/>
        <v>0</v>
      </c>
      <c r="HX50" s="115" t="str">
        <f t="shared" si="119"/>
        <v/>
      </c>
      <c r="HY50" s="115" t="str">
        <f t="shared" si="120"/>
        <v/>
      </c>
      <c r="HZ50" s="115" t="str">
        <f>IF(HY50&lt;&gt;"", IF(RANK(HY50, HY$5:HY$62)+COUNTIF(HY$5:HY50,HY50)-1&lt;=(HZ$65-HX$63),RANK(HY50, HY$5:HY$62)+COUNTIF(HY$5:HY50,HY50)-1, ""), "")</f>
        <v/>
      </c>
      <c r="IA50" s="117" t="str">
        <f t="shared" si="121"/>
        <v/>
      </c>
      <c r="IB50" s="77"/>
      <c r="IC50" s="114">
        <f t="shared" si="180"/>
        <v>0</v>
      </c>
      <c r="ID50" s="115" t="str">
        <f t="shared" si="122"/>
        <v/>
      </c>
      <c r="IE50" s="115" t="str">
        <f t="shared" si="123"/>
        <v/>
      </c>
      <c r="IF50" s="115" t="str">
        <f>IF(IE50&lt;&gt;"", IF(RANK(IE50, IE$5:IE$62)+COUNTIF(IE$5:IE50,IE50)-1&lt;=(IF$65-ID$63),RANK(IE50, IE$5:IE$62)+COUNTIF(IE$5:IE50,IE50)-1, ""), "")</f>
        <v/>
      </c>
      <c r="IG50" s="117" t="str">
        <f t="shared" si="124"/>
        <v/>
      </c>
      <c r="IH50" s="77"/>
      <c r="II50" s="114">
        <f t="shared" si="181"/>
        <v>0</v>
      </c>
      <c r="IJ50" s="115" t="str">
        <f t="shared" si="125"/>
        <v/>
      </c>
      <c r="IK50" s="115" t="str">
        <f t="shared" si="126"/>
        <v/>
      </c>
      <c r="IL50" s="115" t="str">
        <f>IF(IK50&lt;&gt;"", IF(RANK(IK50, IK$5:IK$62)+COUNTIF(IK$5:IK50,IK50)-1&lt;=(IL$65-IJ$63),RANK(IK50, IK$5:IK$62)+COUNTIF(IK$5:IK50,IK50)-1, ""), "")</f>
        <v/>
      </c>
      <c r="IM50" s="117" t="str">
        <f t="shared" si="127"/>
        <v/>
      </c>
      <c r="IN50" s="104" t="str">
        <f t="shared" si="128"/>
        <v/>
      </c>
      <c r="IO50" s="41">
        <f t="shared" si="129"/>
        <v>3208</v>
      </c>
      <c r="IP50" s="42">
        <v>6687</v>
      </c>
      <c r="IQ50" s="43">
        <f t="shared" si="130"/>
        <v>9895</v>
      </c>
      <c r="IR50" s="43"/>
      <c r="IS50" s="98" t="str">
        <f t="shared" si="182"/>
        <v/>
      </c>
      <c r="IT50" s="77" t="str">
        <f t="shared" si="183"/>
        <v/>
      </c>
      <c r="IU50" s="77" t="str">
        <f t="shared" si="132"/>
        <v/>
      </c>
      <c r="IV50" s="77"/>
      <c r="IW50" s="99" t="str">
        <f t="shared" si="133"/>
        <v/>
      </c>
      <c r="IX50" s="77" t="str">
        <f t="shared" si="134"/>
        <v/>
      </c>
      <c r="IY50" s="98" t="str">
        <f t="shared" si="135"/>
        <v/>
      </c>
      <c r="IZ50" s="98" t="str">
        <f>IF(IY50&lt;&gt;"", IF(RANK(IY50, $IY$5:$IY$62)+COUNTIF(IY$5:IY50,IY50)-1&lt;=(400-$IU$63-$IX$63), RANK(IY50, $IY$5:$IY$62)+COUNTIF(IY$5:IY50,IY50)-1, ""), "")</f>
        <v/>
      </c>
      <c r="JA50" s="82" t="str">
        <f t="shared" si="136"/>
        <v/>
      </c>
      <c r="JB50" s="90" t="str">
        <f t="shared" si="137"/>
        <v/>
      </c>
      <c r="JD50" s="106">
        <f t="shared" si="184"/>
        <v>3.0999882328895374E-4</v>
      </c>
      <c r="JE50" s="56">
        <f t="shared" si="185"/>
        <v>0</v>
      </c>
      <c r="JF50" s="64">
        <f t="shared" si="138"/>
        <v>-3.0999882328895374E-4</v>
      </c>
      <c r="JH50" s="108" t="str">
        <f t="shared" si="186"/>
        <v/>
      </c>
      <c r="JI50" s="56" t="str">
        <f t="shared" si="139"/>
        <v/>
      </c>
      <c r="JJ50" s="56" t="str">
        <f t="shared" si="187"/>
        <v/>
      </c>
      <c r="JK50" s="107" t="str">
        <f t="shared" si="140"/>
        <v/>
      </c>
    </row>
    <row r="51" spans="1:271" ht="15" customHeight="1" x14ac:dyDescent="0.2">
      <c r="A51" s="130" t="s">
        <v>243</v>
      </c>
      <c r="B51" s="118">
        <v>2976</v>
      </c>
      <c r="C51" s="119">
        <f t="shared" si="141"/>
        <v>4.3074250976986542E-2</v>
      </c>
      <c r="D51" s="120" t="str">
        <f t="shared" si="5"/>
        <v/>
      </c>
      <c r="E51" s="120">
        <f t="shared" si="6"/>
        <v>2976</v>
      </c>
      <c r="F51" s="120" t="str">
        <f>IF(E51&lt;&gt;"", IF(RANK(E51, E$5:E$62)+COUNTIF(E$5:E51,E51)-1&lt;=(F$65-D$63),RANK(E51, E$5:E$62)+COUNTIF(E$5:E51,E51)-1, ""), "")</f>
        <v/>
      </c>
      <c r="G51" s="121" t="str">
        <f t="shared" si="7"/>
        <v/>
      </c>
      <c r="H51" s="118">
        <v>3754</v>
      </c>
      <c r="I51" s="119">
        <f t="shared" si="142"/>
        <v>6.1282792170690693E-2</v>
      </c>
      <c r="J51" s="120" t="str">
        <f t="shared" si="8"/>
        <v/>
      </c>
      <c r="K51" s="120">
        <f t="shared" si="9"/>
        <v>3754</v>
      </c>
      <c r="L51" s="120" t="str">
        <f>IF(K51&lt;&gt;"", IF(RANK(K51, K$5:K$62)+COUNTIF(K$5:K51,K51)-1&lt;=(L$65-J$63),RANK(K51, K$5:K$62)+COUNTIF(K$5:K51,K51)-1, ""), "")</f>
        <v/>
      </c>
      <c r="M51" s="121" t="str">
        <f t="shared" si="10"/>
        <v/>
      </c>
      <c r="N51" s="118">
        <v>2118</v>
      </c>
      <c r="O51" s="119">
        <f t="shared" si="143"/>
        <v>3.6310646322647008E-2</v>
      </c>
      <c r="P51" s="120" t="str">
        <f t="shared" si="11"/>
        <v/>
      </c>
      <c r="Q51" s="120">
        <f t="shared" si="12"/>
        <v>2118</v>
      </c>
      <c r="R51" s="120" t="str">
        <f>IF(Q51&lt;&gt;"", IF(RANK(Q51, Q$5:Q$62)+COUNTIF(Q$5:Q51,Q51)-1&lt;=(R$65-P$63),RANK(Q51, Q$5:Q$62)+COUNTIF(Q$5:Q51,Q51)-1, ""), "")</f>
        <v/>
      </c>
      <c r="S51" s="121" t="str">
        <f t="shared" si="13"/>
        <v/>
      </c>
      <c r="T51" s="118">
        <v>4284</v>
      </c>
      <c r="U51" s="119">
        <f t="shared" si="144"/>
        <v>7.4994748266928091E-2</v>
      </c>
      <c r="V51" s="120" t="str">
        <f t="shared" si="14"/>
        <v/>
      </c>
      <c r="W51" s="120">
        <f t="shared" si="15"/>
        <v>4284</v>
      </c>
      <c r="X51" s="120" t="str">
        <f>IF(W51&lt;&gt;"", IF(RANK(W51, W$5:W$62)+COUNTIF(W$5:W51,W51)-1&lt;=(X$65-V$63),RANK(W51, W$5:W$62)+COUNTIF(W$5:W51,W51)-1, ""), "")</f>
        <v/>
      </c>
      <c r="Y51" s="121" t="str">
        <f t="shared" si="16"/>
        <v/>
      </c>
      <c r="Z51" s="118">
        <v>13114</v>
      </c>
      <c r="AA51" s="119">
        <f t="shared" si="145"/>
        <v>0.23680028891296498</v>
      </c>
      <c r="AB51" s="120" t="str">
        <f t="shared" si="17"/>
        <v/>
      </c>
      <c r="AC51" s="120">
        <f t="shared" si="18"/>
        <v>13114</v>
      </c>
      <c r="AD51" s="120" t="str">
        <f>IF(AC51&lt;&gt;"", IF(RANK(AC51, AC$5:AC$62)+COUNTIF(AC$5:AC51,AC51)-1&lt;=(AD$65-AB$63),RANK(AC51, AC$5:AC$62)+COUNTIF(AC$5:AC51,AC51)-1, ""), "")</f>
        <v/>
      </c>
      <c r="AE51" s="121" t="str">
        <f t="shared" si="19"/>
        <v/>
      </c>
      <c r="AF51" s="118">
        <v>5264</v>
      </c>
      <c r="AG51" s="119">
        <f t="shared" si="146"/>
        <v>7.1133212615875241E-2</v>
      </c>
      <c r="AH51" s="120" t="str">
        <f t="shared" si="20"/>
        <v/>
      </c>
      <c r="AI51" s="120">
        <f t="shared" si="21"/>
        <v>5264</v>
      </c>
      <c r="AJ51" s="120" t="str">
        <f>IF(AI51&lt;&gt;"", IF(RANK(AI51, AI$5:AI$62)+COUNTIF(AI$5:AI51,AI51)-1&lt;=(AJ$65-AH$63),RANK(AI51, AI$5:AI$62)+COUNTIF(AI$5:AI51,AI51)-1, ""), "")</f>
        <v/>
      </c>
      <c r="AK51" s="121" t="str">
        <f t="shared" si="22"/>
        <v/>
      </c>
      <c r="AL51" s="118">
        <v>13250</v>
      </c>
      <c r="AM51" s="119">
        <f t="shared" si="147"/>
        <v>0.20851037044031095</v>
      </c>
      <c r="AN51" s="120" t="str">
        <f t="shared" si="23"/>
        <v/>
      </c>
      <c r="AO51" s="120">
        <f t="shared" si="24"/>
        <v>13250</v>
      </c>
      <c r="AP51" s="120" t="str">
        <f>IF(AO51&lt;&gt;"", IF(RANK(AO51, AO$5:AO$62)+COUNTIF(AO$5:AO51,AO51)-1&lt;=(AP$65-AN$63),RANK(AO51, AO$5:AO$62)+COUNTIF(AO$5:AO51,AO51)-1, ""), "")</f>
        <v/>
      </c>
      <c r="AQ51" s="121" t="str">
        <f t="shared" si="25"/>
        <v/>
      </c>
      <c r="AR51" s="118">
        <v>41601</v>
      </c>
      <c r="AS51" s="119">
        <f t="shared" si="148"/>
        <v>0.53595032272194376</v>
      </c>
      <c r="AT51" s="120" t="str">
        <f t="shared" si="26"/>
        <v/>
      </c>
      <c r="AU51" s="120">
        <f t="shared" si="27"/>
        <v>41601</v>
      </c>
      <c r="AV51" s="120" t="str">
        <f>IF(AU51&lt;&gt;"", IF(RANK(AU51, AU$5:AU$62)+COUNTIF(AU$5:AU51,AU51)-1&lt;=(AV$65-AT$63),RANK(AU51, AU$5:AU$62)+COUNTIF(AU$5:AU51,AU51)-1, ""), "")</f>
        <v/>
      </c>
      <c r="AW51" s="121" t="str">
        <f t="shared" si="28"/>
        <v/>
      </c>
      <c r="AX51" s="118">
        <v>86856</v>
      </c>
      <c r="AY51" s="119">
        <f t="shared" si="149"/>
        <v>1.1932080448400924</v>
      </c>
      <c r="AZ51" s="120">
        <f t="shared" si="29"/>
        <v>1</v>
      </c>
      <c r="BA51" s="120">
        <f t="shared" si="30"/>
        <v>14064</v>
      </c>
      <c r="BB51" s="120" t="str">
        <f>IF(BA51&lt;&gt;"", IF(RANK(BA51, BA$5:BA$62)+COUNTIF(BA$5:BA51,BA51)-1&lt;=(BB$65-AZ$63),RANK(BA51, BA$5:BA$62)+COUNTIF(BA$5:BA51,BA51)-1, ""), "")</f>
        <v/>
      </c>
      <c r="BC51" s="121">
        <f t="shared" si="31"/>
        <v>1</v>
      </c>
      <c r="BD51" s="118">
        <v>49520</v>
      </c>
      <c r="BE51" s="119">
        <f t="shared" si="150"/>
        <v>0.70378897700463317</v>
      </c>
      <c r="BF51" s="120" t="str">
        <f t="shared" si="32"/>
        <v/>
      </c>
      <c r="BG51" s="120">
        <f t="shared" si="33"/>
        <v>49520</v>
      </c>
      <c r="BH51" s="120">
        <f>IF(BG51&lt;&gt;"", IF(RANK(BG51, BG$5:BG$62)+COUNTIF(BG$5:BG51,BG51)-1&lt;=(BH$65-BF$63),RANK(BG51, BG$5:BG$62)+COUNTIF(BG$5:BG51,BG51)-1, ""), "")</f>
        <v>2</v>
      </c>
      <c r="BI51" s="121">
        <f t="shared" si="34"/>
        <v>1</v>
      </c>
      <c r="BJ51" s="118">
        <v>83774</v>
      </c>
      <c r="BK51" s="119">
        <f t="shared" si="151"/>
        <v>1.1746214245653392</v>
      </c>
      <c r="BL51" s="120">
        <f t="shared" si="35"/>
        <v>1</v>
      </c>
      <c r="BM51" s="120">
        <f t="shared" si="36"/>
        <v>12454</v>
      </c>
      <c r="BN51" s="120" t="str">
        <f>IF(BM51&lt;&gt;"", IF(RANK(BM51, BM$5:BM$62)+COUNTIF(BM$5:BM51,BM51)-1&lt;=(BN$65-BL$63),RANK(BM51, BM$5:BM$62)+COUNTIF(BM$5:BM51,BM51)-1, ""), "")</f>
        <v/>
      </c>
      <c r="BO51" s="121">
        <f t="shared" si="37"/>
        <v>1</v>
      </c>
      <c r="BP51" s="118">
        <v>59825</v>
      </c>
      <c r="BQ51" s="119">
        <f t="shared" si="152"/>
        <v>0.8333217255644858</v>
      </c>
      <c r="BR51" s="120" t="str">
        <f t="shared" si="38"/>
        <v/>
      </c>
      <c r="BS51" s="120">
        <f t="shared" si="39"/>
        <v>59825</v>
      </c>
      <c r="BT51" s="120">
        <f>IF(BS51&lt;&gt;"", IF(RANK(BS51, BS$5:BS$62)+COUNTIF(BS$5:BS51,BS51)-1&lt;=(BT$65-BR$63),RANK(BS51, BS$5:BS$62)+COUNTIF(BS$5:BS51,BS51)-1, ""), "")</f>
        <v>3</v>
      </c>
      <c r="BU51" s="121">
        <f t="shared" si="40"/>
        <v>1</v>
      </c>
      <c r="BV51" s="118">
        <v>29168</v>
      </c>
      <c r="BW51" s="119">
        <f t="shared" si="153"/>
        <v>0.42220453065064778</v>
      </c>
      <c r="BX51" s="120" t="str">
        <f t="shared" si="41"/>
        <v/>
      </c>
      <c r="BY51" s="120">
        <f t="shared" si="42"/>
        <v>29168</v>
      </c>
      <c r="BZ51" s="120" t="str">
        <f>IF(BY51&lt;&gt;"", IF(RANK(BY51, BY$5:BY$62)+COUNTIF(BY$5:BY51,BY51)-1&lt;=(BZ$65-BX$63),RANK(BY51, BY$5:BY$62)+COUNTIF(BY$5:BY51,BY51)-1, ""), "")</f>
        <v/>
      </c>
      <c r="CA51" s="121" t="str">
        <f t="shared" si="43"/>
        <v/>
      </c>
      <c r="CB51" s="118">
        <v>17037</v>
      </c>
      <c r="CC51" s="119">
        <f t="shared" si="154"/>
        <v>0.23536319177741552</v>
      </c>
      <c r="CD51" s="120" t="str">
        <f t="shared" si="44"/>
        <v/>
      </c>
      <c r="CE51" s="120">
        <f t="shared" si="45"/>
        <v>17037</v>
      </c>
      <c r="CF51" s="120" t="str">
        <f>IF(CE51&lt;&gt;"", IF(RANK(CE51, CE$5:CE$62)+COUNTIF(CE$5:CE51,CE51)-1&lt;=(CF$65-CD$63),RANK(CE51, CE$5:CE$62)+COUNTIF(CE$5:CE51,CE51)-1, ""), "")</f>
        <v/>
      </c>
      <c r="CG51" s="121" t="str">
        <f t="shared" si="46"/>
        <v/>
      </c>
      <c r="CH51" s="118">
        <v>16856</v>
      </c>
      <c r="CI51" s="119">
        <f t="shared" si="155"/>
        <v>0.25233532934131736</v>
      </c>
      <c r="CJ51" s="120" t="str">
        <f t="shared" si="47"/>
        <v/>
      </c>
      <c r="CK51" s="120">
        <f t="shared" si="48"/>
        <v>16856</v>
      </c>
      <c r="CL51" s="120" t="str">
        <f>IF(CK51&lt;&gt;"", IF(RANK(CK51, CK$5:CK$62)+COUNTIF(CK$5:CK51,CK51)-1&lt;=(CL$65-CJ$63),RANK(CK51, CK$5:CK$62)+COUNTIF(CK$5:CK51,CK51)-1, ""), "")</f>
        <v/>
      </c>
      <c r="CM51" s="121" t="str">
        <f t="shared" si="49"/>
        <v/>
      </c>
      <c r="CN51" s="118">
        <v>212688</v>
      </c>
      <c r="CO51" s="119">
        <f t="shared" si="156"/>
        <v>2.9445528928022595</v>
      </c>
      <c r="CP51" s="120">
        <f t="shared" si="50"/>
        <v>2</v>
      </c>
      <c r="CQ51" s="120">
        <f t="shared" si="51"/>
        <v>68226</v>
      </c>
      <c r="CR51" s="120">
        <f>IF(CQ51&lt;&gt;"", IF(RANK(CQ51, CQ$5:CQ$62)+COUNTIF(CQ$5:CQ51,CQ51)-1&lt;=(CR$65-CP$63),RANK(CQ51, CQ$5:CQ$62)+COUNTIF(CQ$5:CQ51,CQ51)-1, ""), "")</f>
        <v>1</v>
      </c>
      <c r="CS51" s="121">
        <f t="shared" si="52"/>
        <v>3</v>
      </c>
      <c r="CT51" s="118">
        <v>190967</v>
      </c>
      <c r="CU51" s="119">
        <f t="shared" si="157"/>
        <v>2.6364276444763508</v>
      </c>
      <c r="CV51" s="120">
        <f t="shared" si="53"/>
        <v>2</v>
      </c>
      <c r="CW51" s="120">
        <f t="shared" si="54"/>
        <v>46099</v>
      </c>
      <c r="CX51" s="120" t="str">
        <f>IF(CW51&lt;&gt;"", IF(RANK(CW51, CW$5:CW$62)+COUNTIF(CW$5:CW51,CW51)-1&lt;=(CX$65-CV$63),RANK(CW51, CW$5:CW$62)+COUNTIF(CW$5:CW51,CW51)-1, ""), "")</f>
        <v/>
      </c>
      <c r="CY51" s="121">
        <f t="shared" si="55"/>
        <v>2</v>
      </c>
      <c r="CZ51" s="118">
        <v>185601</v>
      </c>
      <c r="DA51" s="119">
        <f t="shared" si="158"/>
        <v>2.5355674257845053</v>
      </c>
      <c r="DB51" s="120">
        <f t="shared" si="56"/>
        <v>2</v>
      </c>
      <c r="DC51" s="120">
        <f t="shared" si="57"/>
        <v>39203</v>
      </c>
      <c r="DD51" s="120" t="str">
        <f>IF(DC51&lt;&gt;"", IF(RANK(DC51, DC$5:DC$62)+COUNTIF(DC$5:DC51,DC51)-1&lt;=(DD$65-DB$63),RANK(DC51, DC$5:DC$62)+COUNTIF(DC$5:DC51,DC51)-1, ""), "")</f>
        <v/>
      </c>
      <c r="DE51" s="121">
        <f t="shared" si="58"/>
        <v>2</v>
      </c>
      <c r="DF51" s="118">
        <v>121614</v>
      </c>
      <c r="DG51" s="119">
        <f t="shared" si="159"/>
        <v>1.8979352965962826</v>
      </c>
      <c r="DH51" s="120">
        <f t="shared" si="59"/>
        <v>1</v>
      </c>
      <c r="DI51" s="120">
        <f t="shared" si="60"/>
        <v>57537</v>
      </c>
      <c r="DJ51" s="120">
        <f>IF(DI51&lt;&gt;"", IF(RANK(DI51, DI$5:DI$62)+COUNTIF(DI$5:DI51,DI51)-1&lt;=(DJ$65-DH$63),RANK(DI51, DI$5:DI$62)+COUNTIF(DI$5:DI51,DI51)-1, ""), "")</f>
        <v>1</v>
      </c>
      <c r="DK51" s="121">
        <f t="shared" si="61"/>
        <v>2</v>
      </c>
      <c r="DL51" s="118">
        <v>189304</v>
      </c>
      <c r="DM51" s="119">
        <f t="shared" si="160"/>
        <v>2.5919272687441808</v>
      </c>
      <c r="DN51" s="120">
        <f t="shared" si="62"/>
        <v>2</v>
      </c>
      <c r="DO51" s="120">
        <f t="shared" si="63"/>
        <v>43232</v>
      </c>
      <c r="DP51" s="120" t="str">
        <f>IF(DO51&lt;&gt;"", IF(RANK(DO51, DO$5:DO$62)+COUNTIF(DO$5:DO51,DO51)-1&lt;=(DP$65-DN$63),RANK(DO51, DO$5:DO$62)+COUNTIF(DO$5:DO51,DO51)-1, ""), "")</f>
        <v/>
      </c>
      <c r="DQ51" s="121">
        <f t="shared" si="64"/>
        <v>2</v>
      </c>
      <c r="DR51" s="118">
        <v>142614</v>
      </c>
      <c r="DS51" s="119">
        <f t="shared" si="161"/>
        <v>2.1749885618423059</v>
      </c>
      <c r="DT51" s="120">
        <f t="shared" si="65"/>
        <v>2</v>
      </c>
      <c r="DU51" s="120">
        <f t="shared" si="66"/>
        <v>11474</v>
      </c>
      <c r="DV51" s="120" t="str">
        <f>IF(DU51&lt;&gt;"", IF(RANK(DU51, DU$5:DU$62)+COUNTIF(DU$5:DU51,DU51)-1&lt;=(DV$65-DT$63),RANK(DU51, DU$5:DU$62)+COUNTIF(DU$5:DU51,DU51)-1, ""), "")</f>
        <v/>
      </c>
      <c r="DW51" s="121">
        <f t="shared" si="67"/>
        <v>2</v>
      </c>
      <c r="DX51" s="118">
        <v>165502</v>
      </c>
      <c r="DY51" s="119">
        <f t="shared" si="162"/>
        <v>2.3497458613737683</v>
      </c>
      <c r="DZ51" s="120">
        <f t="shared" si="68"/>
        <v>2</v>
      </c>
      <c r="EA51" s="120">
        <f t="shared" si="69"/>
        <v>24634</v>
      </c>
      <c r="EB51" s="120" t="str">
        <f>IF(EA51&lt;&gt;"", IF(RANK(EA51, EA$5:EA$62)+COUNTIF(EA$5:EA51,EA51)-1&lt;=(EB$65-DZ$63),RANK(EA51, EA$5:EA$62)+COUNTIF(EA$5:EA51,EA51)-1, ""), "")</f>
        <v/>
      </c>
      <c r="EC51" s="121">
        <f t="shared" si="70"/>
        <v>2</v>
      </c>
      <c r="ED51" s="118">
        <v>135235</v>
      </c>
      <c r="EE51" s="119">
        <f t="shared" si="163"/>
        <v>2.2436333471588554</v>
      </c>
      <c r="EF51" s="120">
        <f t="shared" si="71"/>
        <v>2</v>
      </c>
      <c r="EG51" s="122">
        <f t="shared" si="72"/>
        <v>14685</v>
      </c>
      <c r="EH51" s="120" t="str">
        <f>IF(EG51&lt;&gt;"", IF(RANK(EG51, EG$5:EG$62)+COUNTIF(EG$5:EG51,EG51)-1&lt;=(EH$65-EF$63),RANK(EG51, EG$5:EG$62)+COUNTIF(EG$5:EG51,EG51)-1, ""), "")</f>
        <v/>
      </c>
      <c r="EI51" s="121">
        <f t="shared" si="73"/>
        <v>2</v>
      </c>
      <c r="EJ51" s="118">
        <v>113055</v>
      </c>
      <c r="EK51" s="119">
        <f t="shared" si="164"/>
        <v>1.7327764579661278</v>
      </c>
      <c r="EL51" s="120">
        <f t="shared" si="74"/>
        <v>1</v>
      </c>
      <c r="EM51" s="120">
        <f t="shared" si="75"/>
        <v>47810</v>
      </c>
      <c r="EN51" s="120">
        <f>IF(EM51&lt;&gt;"", IF(RANK(EM51, EM$5:EM$62)+COUNTIF(EM$5:EM51,EM51)-1&lt;=(EN$65-EL$63),RANK(EM51, EM$5:EM$62)+COUNTIF(EM$5:EM51,EM51)-1, ""), "")</f>
        <v>1</v>
      </c>
      <c r="EO51" s="121">
        <f t="shared" si="76"/>
        <v>2</v>
      </c>
      <c r="EP51" s="118">
        <v>117622</v>
      </c>
      <c r="EQ51" s="119">
        <f t="shared" si="165"/>
        <v>1.6983409619244265</v>
      </c>
      <c r="ER51" s="120">
        <f t="shared" si="77"/>
        <v>1</v>
      </c>
      <c r="ES51" s="120">
        <f t="shared" si="78"/>
        <v>48365</v>
      </c>
      <c r="ET51" s="120">
        <f>IF(ES51&lt;&gt;"", IF(RANK(ES51, ES$5:ES$62)+COUNTIF(ES$5:ES51,ES51)-1&lt;=(ET$65-ER$63),RANK(ES51, ES$5:ES$62)+COUNTIF(ES$5:ES51,ES51)-1, ""), "")</f>
        <v>1</v>
      </c>
      <c r="EU51" s="121">
        <f t="shared" si="79"/>
        <v>2</v>
      </c>
      <c r="EV51" s="118">
        <v>45790</v>
      </c>
      <c r="EW51" s="119">
        <f t="shared" si="166"/>
        <v>0.7362328161427768</v>
      </c>
      <c r="EX51" s="120" t="str">
        <f t="shared" si="80"/>
        <v/>
      </c>
      <c r="EY51" s="120">
        <f t="shared" si="81"/>
        <v>45790</v>
      </c>
      <c r="EZ51" s="120" t="str">
        <f>IF(EY51&lt;&gt;"", IF(RANK(EY51, EY$5:EY$62)+COUNTIF(EY$5:EY51,EY51)-1&lt;=(EZ$65-EX$63),RANK(EY51, EY$5:EY$62)+COUNTIF(EY$5:EY51,EY51)-1, ""), "")</f>
        <v/>
      </c>
      <c r="FA51" s="121" t="str">
        <f t="shared" si="82"/>
        <v/>
      </c>
      <c r="FB51" s="118">
        <v>94351</v>
      </c>
      <c r="FC51" s="119">
        <f t="shared" si="167"/>
        <v>1.5677871753543478</v>
      </c>
      <c r="FD51" s="120">
        <f t="shared" si="83"/>
        <v>1</v>
      </c>
      <c r="FE51" s="120">
        <f t="shared" si="84"/>
        <v>34170</v>
      </c>
      <c r="FF51" s="120" t="str">
        <f>IF(FE51&lt;&gt;"", IF(RANK(FE51, FE$5:FE$62)+COUNTIF(FE$5:FE51,FE51)-1&lt;=(FF$65-FD$63),RANK(FE51, FE$5:FE$62)+COUNTIF(FE$5:FE51,FE51)-1, ""), "")</f>
        <v/>
      </c>
      <c r="FG51" s="121">
        <f t="shared" si="85"/>
        <v>1</v>
      </c>
      <c r="FH51" s="118">
        <v>51728</v>
      </c>
      <c r="FI51" s="119">
        <f t="shared" si="168"/>
        <v>0.77225564695519755</v>
      </c>
      <c r="FJ51" s="120" t="str">
        <f t="shared" si="86"/>
        <v/>
      </c>
      <c r="FK51" s="120">
        <f t="shared" si="87"/>
        <v>51728</v>
      </c>
      <c r="FL51" s="120">
        <f>IF(FK51&lt;&gt;"", IF(RANK(FK51, FK$5:FK$62)+COUNTIF(FK$5:FK51,FK51)-1&lt;=(FL$65-FJ$63),RANK(FK51, FK$5:FK$62)+COUNTIF(FK$5:FK51,FK51)-1, ""), "")</f>
        <v>2</v>
      </c>
      <c r="FM51" s="121">
        <f t="shared" si="88"/>
        <v>1</v>
      </c>
      <c r="FN51" s="118">
        <v>3005</v>
      </c>
      <c r="FO51" s="119">
        <f t="shared" si="169"/>
        <v>4.5613236187006675E-2</v>
      </c>
      <c r="FP51" s="120" t="str">
        <f t="shared" si="89"/>
        <v/>
      </c>
      <c r="FQ51" s="120">
        <f t="shared" si="90"/>
        <v>3005</v>
      </c>
      <c r="FR51" s="120" t="str">
        <f>IF(FQ51&lt;&gt;"", IF(RANK(FQ51, FQ$5:FQ$62)+COUNTIF(FQ$5:FQ51,FQ51)-1&lt;=(FR$65-FP$63),RANK(FQ51, FQ$5:FQ$62)+COUNTIF(FQ$5:FQ51,FQ51)-1, ""), "")</f>
        <v/>
      </c>
      <c r="FS51" s="121" t="str">
        <f t="shared" si="91"/>
        <v/>
      </c>
      <c r="FT51" s="118">
        <v>3691</v>
      </c>
      <c r="FU51" s="119">
        <f t="shared" si="170"/>
        <v>6.469423167931572E-2</v>
      </c>
      <c r="FV51" s="120" t="str">
        <f t="shared" si="92"/>
        <v/>
      </c>
      <c r="FW51" s="120">
        <f t="shared" si="93"/>
        <v>3691</v>
      </c>
      <c r="FX51" s="120" t="str">
        <f>IF(FW51&lt;&gt;"", IF(RANK(FW51, FW$5:FW$62)+COUNTIF(FW$5:FW51,FW51)-1&lt;=(FX$65-FV$63),RANK(FW51, FW$5:FW$62)+COUNTIF(FW$5:FW51,FW51)-1, ""), "")</f>
        <v/>
      </c>
      <c r="FY51" s="121" t="str">
        <f t="shared" si="94"/>
        <v/>
      </c>
      <c r="FZ51" s="118">
        <v>2236</v>
      </c>
      <c r="GA51" s="119">
        <f t="shared" si="171"/>
        <v>3.903903903903904E-2</v>
      </c>
      <c r="GB51" s="120" t="str">
        <f t="shared" si="95"/>
        <v/>
      </c>
      <c r="GC51" s="120">
        <f t="shared" si="96"/>
        <v>2236</v>
      </c>
      <c r="GD51" s="120" t="str">
        <f>IF(GC51&lt;&gt;"", IF(RANK(GC51, GC$5:GC$62)+COUNTIF(GC$5:GC51,GC51)-1&lt;=(GD$65-GB$63),RANK(GC51, GC$5:GC$62)+COUNTIF(GC$5:GC51,GC51)-1, ""), "")</f>
        <v/>
      </c>
      <c r="GE51" s="121" t="str">
        <f t="shared" si="97"/>
        <v/>
      </c>
      <c r="GF51" s="118">
        <v>2098</v>
      </c>
      <c r="GG51" s="119">
        <f t="shared" si="172"/>
        <v>3.4231264990455056E-2</v>
      </c>
      <c r="GH51" s="120" t="str">
        <f t="shared" si="98"/>
        <v/>
      </c>
      <c r="GI51" s="120">
        <f t="shared" si="99"/>
        <v>2098</v>
      </c>
      <c r="GJ51" s="120" t="str">
        <f>IF(GI51&lt;&gt;"", IF(RANK(GI51, GI$5:GI$62)+COUNTIF(GI$5:GI51,GI51)-1&lt;=(GJ$65-GH$63),RANK(GI51, GI$5:GI$62)+COUNTIF(GI$5:GI51,GI51)-1, ""), "")</f>
        <v/>
      </c>
      <c r="GK51" s="121" t="str">
        <f t="shared" si="100"/>
        <v/>
      </c>
      <c r="GL51" s="118">
        <v>4270</v>
      </c>
      <c r="GM51" s="119">
        <f t="shared" si="173"/>
        <v>7.0886664342513742E-2</v>
      </c>
      <c r="GN51" s="120" t="str">
        <f t="shared" si="101"/>
        <v/>
      </c>
      <c r="GO51" s="120">
        <f t="shared" si="102"/>
        <v>4270</v>
      </c>
      <c r="GP51" s="120" t="str">
        <f>IF(GO51&lt;&gt;"", IF(RANK(GO51, GO$5:GO$62)+COUNTIF(GO$5:GO51,GO51)-1&lt;=(GP$65-GN$63),RANK(GO51, GO$5:GO$62)+COUNTIF(GO$5:GO51,GO51)-1, ""), "")</f>
        <v/>
      </c>
      <c r="GQ51" s="121" t="str">
        <f t="shared" si="103"/>
        <v/>
      </c>
      <c r="GR51" s="118">
        <v>8735</v>
      </c>
      <c r="GS51" s="119">
        <f t="shared" si="174"/>
        <v>0.17268306183773524</v>
      </c>
      <c r="GT51" s="120" t="str">
        <f t="shared" si="104"/>
        <v/>
      </c>
      <c r="GU51" s="120">
        <f t="shared" si="105"/>
        <v>8735</v>
      </c>
      <c r="GV51" s="120" t="str">
        <f>IF(GU51&lt;&gt;"", IF(RANK(GU51, GU$5:GU$62)+COUNTIF(GU$5:GU51,GU51)-1&lt;=(GV$65-GT$63),RANK(GU51, GU$5:GU$62)+COUNTIF(GU$5:GU51,GU51)-1, ""), "")</f>
        <v/>
      </c>
      <c r="GW51" s="121" t="str">
        <f t="shared" si="106"/>
        <v/>
      </c>
      <c r="GX51" s="118">
        <v>6413</v>
      </c>
      <c r="GY51" s="119">
        <f t="shared" si="175"/>
        <v>0.10332216278919894</v>
      </c>
      <c r="GZ51" s="120" t="str">
        <f t="shared" si="107"/>
        <v/>
      </c>
      <c r="HA51" s="120">
        <f t="shared" si="108"/>
        <v>6413</v>
      </c>
      <c r="HB51" s="120" t="str">
        <f>IF(HA51&lt;&gt;"", IF(RANK(HA51, HA$5:HA$62)+COUNTIF(HA$5:HA51,HA51)-1&lt;=(HB$65-GZ$63),RANK(HA51, HA$5:HA$62)+COUNTIF(HA$5:HA51,HA51)-1, ""), "")</f>
        <v/>
      </c>
      <c r="HC51" s="121" t="str">
        <f t="shared" si="109"/>
        <v/>
      </c>
      <c r="HD51" s="118">
        <v>3028</v>
      </c>
      <c r="HE51" s="119">
        <f t="shared" si="176"/>
        <v>5.7901177910356434E-2</v>
      </c>
      <c r="HF51" s="120" t="str">
        <f t="shared" si="110"/>
        <v/>
      </c>
      <c r="HG51" s="120">
        <f t="shared" si="111"/>
        <v>3028</v>
      </c>
      <c r="HH51" s="120" t="str">
        <f>IF(HG51&lt;&gt;"", IF(RANK(HG51, HG$5:HG$62)+COUNTIF(HG$5:HG51,HG51)-1&lt;=(HH$65-HF$63),RANK(HG51, HG$5:HG$62)+COUNTIF(HG$5:HG51,HG51)-1, ""), "")</f>
        <v/>
      </c>
      <c r="HI51" s="121" t="str">
        <f t="shared" si="112"/>
        <v/>
      </c>
      <c r="HJ51" s="118">
        <v>2055</v>
      </c>
      <c r="HK51" s="119">
        <f t="shared" si="177"/>
        <v>2.8181568842567197E-2</v>
      </c>
      <c r="HL51" s="120" t="str">
        <f t="shared" si="113"/>
        <v/>
      </c>
      <c r="HM51" s="120">
        <f t="shared" si="114"/>
        <v>2055</v>
      </c>
      <c r="HN51" s="120" t="str">
        <f>IF(HM51&lt;&gt;"", IF(RANK(HM51, HM$5:HM$62)+COUNTIF(HM$5:HM51,HM51)-1&lt;=(HN$65-HL$63),RANK(HM51, HM$5:HM$62)+COUNTIF(HM$5:HM51,HM51)-1, ""), "")</f>
        <v/>
      </c>
      <c r="HO51" s="121" t="str">
        <f t="shared" si="115"/>
        <v/>
      </c>
      <c r="HP51" s="118">
        <v>2543</v>
      </c>
      <c r="HQ51" s="119">
        <f t="shared" si="178"/>
        <v>3.448603200433957E-2</v>
      </c>
      <c r="HR51" s="120" t="str">
        <f t="shared" si="116"/>
        <v/>
      </c>
      <c r="HS51" s="120">
        <f t="shared" si="117"/>
        <v>2543</v>
      </c>
      <c r="HT51" s="120" t="str">
        <f>IF(HS51&lt;&gt;"", IF(RANK(HS51, HS$5:HS$62)+COUNTIF(HS$5:HS51,HS51)-1&lt;=(HT$65-HR$63),RANK(HS51, HS$5:HS$62)+COUNTIF(HS$5:HS51,HS51)-1, ""), "")</f>
        <v/>
      </c>
      <c r="HU51" s="121" t="str">
        <f t="shared" si="118"/>
        <v/>
      </c>
      <c r="HV51" s="118">
        <v>4250</v>
      </c>
      <c r="HW51" s="119">
        <f t="shared" si="179"/>
        <v>6.643012332557012E-2</v>
      </c>
      <c r="HX51" s="120" t="str">
        <f t="shared" si="119"/>
        <v/>
      </c>
      <c r="HY51" s="120">
        <f t="shared" si="120"/>
        <v>4250</v>
      </c>
      <c r="HZ51" s="120" t="str">
        <f>IF(HY51&lt;&gt;"", IF(RANK(HY51, HY$5:HY$62)+COUNTIF(HY$5:HY51,HY51)-1&lt;=(HZ$65-HX$63),RANK(HY51, HY$5:HY$62)+COUNTIF(HY$5:HY51,HY51)-1, ""), "")</f>
        <v/>
      </c>
      <c r="IA51" s="121" t="str">
        <f t="shared" si="121"/>
        <v/>
      </c>
      <c r="IB51" s="118">
        <v>1787</v>
      </c>
      <c r="IC51" s="119">
        <f t="shared" si="180"/>
        <v>2.6268209146099456E-2</v>
      </c>
      <c r="ID51" s="120" t="str">
        <f t="shared" si="122"/>
        <v/>
      </c>
      <c r="IE51" s="120">
        <f t="shared" si="123"/>
        <v>1787</v>
      </c>
      <c r="IF51" s="120" t="str">
        <f>IF(IE51&lt;&gt;"", IF(RANK(IE51, IE$5:IE$62)+COUNTIF(IE$5:IE51,IE51)-1&lt;=(IF$65-ID$63),RANK(IE51, IE$5:IE$62)+COUNTIF(IE$5:IE51,IE51)-1, ""), "")</f>
        <v/>
      </c>
      <c r="IG51" s="121" t="str">
        <f t="shared" si="124"/>
        <v/>
      </c>
      <c r="IH51" s="118">
        <v>1112</v>
      </c>
      <c r="II51" s="119">
        <f t="shared" si="181"/>
        <v>1.9109812682591511E-2</v>
      </c>
      <c r="IJ51" s="120" t="str">
        <f t="shared" si="125"/>
        <v/>
      </c>
      <c r="IK51" s="120">
        <f t="shared" si="126"/>
        <v>1112</v>
      </c>
      <c r="IL51" s="120" t="str">
        <f>IF(IK51&lt;&gt;"", IF(RANK(IK51, IK$5:IK$62)+COUNTIF(IK$5:IK51,IK51)-1&lt;=(IL$65-IJ$63),RANK(IK51, IK$5:IK$62)+COUNTIF(IK$5:IK51,IK51)-1, ""), "")</f>
        <v/>
      </c>
      <c r="IM51" s="121" t="str">
        <f t="shared" si="127"/>
        <v/>
      </c>
      <c r="IN51" s="123">
        <f t="shared" si="128"/>
        <v>27</v>
      </c>
      <c r="IO51" s="124">
        <f t="shared" si="129"/>
        <v>2240691</v>
      </c>
      <c r="IP51" s="125">
        <v>2344717</v>
      </c>
      <c r="IQ51" s="126">
        <f t="shared" si="130"/>
        <v>4585408</v>
      </c>
      <c r="IR51" s="126"/>
      <c r="IS51" s="127">
        <f t="shared" si="182"/>
        <v>4585408</v>
      </c>
      <c r="IT51" s="118">
        <f t="shared" si="183"/>
        <v>27</v>
      </c>
      <c r="IU51" s="118" t="str">
        <f t="shared" si="132"/>
        <v/>
      </c>
      <c r="IV51" s="118"/>
      <c r="IW51" s="128">
        <f t="shared" si="133"/>
        <v>59.072039575389056</v>
      </c>
      <c r="IX51" s="118">
        <f t="shared" si="134"/>
        <v>59</v>
      </c>
      <c r="IY51" s="127">
        <f t="shared" si="135"/>
        <v>5592</v>
      </c>
      <c r="IZ51" s="127" t="str">
        <f>IF(IY51&lt;&gt;"", IF(RANK(IY51, $IY$5:$IY$62)+COUNTIF(IY$5:IY51,IY51)-1&lt;=(400-$IU$63-$IX$63), RANK(IY51, $IY$5:$IY$62)+COUNTIF(IY$5:IY51,IY51)-1, ""), "")</f>
        <v/>
      </c>
      <c r="JA51" s="127">
        <f t="shared" si="136"/>
        <v>59</v>
      </c>
      <c r="JB51" s="129">
        <f t="shared" si="137"/>
        <v>32</v>
      </c>
      <c r="JD51" s="131">
        <f t="shared" si="184"/>
        <v>0.14365549108638251</v>
      </c>
      <c r="JE51" s="132">
        <f t="shared" si="185"/>
        <v>0.14749999999999999</v>
      </c>
      <c r="JF51" s="133">
        <f t="shared" si="138"/>
        <v>3.8445089136174837E-3</v>
      </c>
      <c r="JH51" s="134">
        <f t="shared" si="186"/>
        <v>4585408</v>
      </c>
      <c r="JI51" s="132">
        <f t="shared" si="139"/>
        <v>0.14731354206624117</v>
      </c>
      <c r="JJ51" s="132">
        <f t="shared" si="187"/>
        <v>0.14749999999999999</v>
      </c>
      <c r="JK51" s="135">
        <f t="shared" si="140"/>
        <v>1.8645793375882125E-4</v>
      </c>
    </row>
    <row r="52" spans="1:271" ht="15" customHeight="1" x14ac:dyDescent="0.2">
      <c r="A52" s="100" t="s">
        <v>244</v>
      </c>
      <c r="B52" s="77"/>
      <c r="C52" s="114">
        <f t="shared" si="141"/>
        <v>0</v>
      </c>
      <c r="D52" s="115" t="str">
        <f t="shared" si="5"/>
        <v/>
      </c>
      <c r="E52" s="115" t="str">
        <f t="shared" si="6"/>
        <v/>
      </c>
      <c r="F52" s="115" t="str">
        <f>IF(E52&lt;&gt;"", IF(RANK(E52, E$5:E$62)+COUNTIF(E$5:E52,E52)-1&lt;=(F$65-D$63),RANK(E52, E$5:E$62)+COUNTIF(E$5:E52,E52)-1, ""), "")</f>
        <v/>
      </c>
      <c r="G52" s="117" t="str">
        <f t="shared" si="7"/>
        <v/>
      </c>
      <c r="H52" s="77"/>
      <c r="I52" s="114">
        <f t="shared" si="142"/>
        <v>0</v>
      </c>
      <c r="J52" s="115" t="str">
        <f t="shared" si="8"/>
        <v/>
      </c>
      <c r="K52" s="115" t="str">
        <f t="shared" si="9"/>
        <v/>
      </c>
      <c r="L52" s="115" t="str">
        <f>IF(K52&lt;&gt;"", IF(RANK(K52, K$5:K$62)+COUNTIF(K$5:K52,K52)-1&lt;=(L$65-J$63),RANK(K52, K$5:K$62)+COUNTIF(K$5:K52,K52)-1, ""), "")</f>
        <v/>
      </c>
      <c r="M52" s="117" t="str">
        <f t="shared" si="10"/>
        <v/>
      </c>
      <c r="N52" s="77"/>
      <c r="O52" s="114">
        <f t="shared" si="143"/>
        <v>0</v>
      </c>
      <c r="P52" s="115" t="str">
        <f t="shared" si="11"/>
        <v/>
      </c>
      <c r="Q52" s="115" t="str">
        <f t="shared" si="12"/>
        <v/>
      </c>
      <c r="R52" s="115" t="str">
        <f>IF(Q52&lt;&gt;"", IF(RANK(Q52, Q$5:Q$62)+COUNTIF(Q$5:Q52,Q52)-1&lt;=(R$65-P$63),RANK(Q52, Q$5:Q$62)+COUNTIF(Q$5:Q52,Q52)-1, ""), "")</f>
        <v/>
      </c>
      <c r="S52" s="117" t="str">
        <f t="shared" si="13"/>
        <v/>
      </c>
      <c r="T52" s="77"/>
      <c r="U52" s="114">
        <f t="shared" si="144"/>
        <v>0</v>
      </c>
      <c r="V52" s="115" t="str">
        <f t="shared" si="14"/>
        <v/>
      </c>
      <c r="W52" s="115" t="str">
        <f t="shared" si="15"/>
        <v/>
      </c>
      <c r="X52" s="115" t="str">
        <f>IF(W52&lt;&gt;"", IF(RANK(W52, W$5:W$62)+COUNTIF(W$5:W52,W52)-1&lt;=(X$65-V$63),RANK(W52, W$5:W$62)+COUNTIF(W$5:W52,W52)-1, ""), "")</f>
        <v/>
      </c>
      <c r="Y52" s="117" t="str">
        <f t="shared" si="16"/>
        <v/>
      </c>
      <c r="Z52" s="77"/>
      <c r="AA52" s="114">
        <f t="shared" si="145"/>
        <v>0</v>
      </c>
      <c r="AB52" s="115" t="str">
        <f t="shared" si="17"/>
        <v/>
      </c>
      <c r="AC52" s="115" t="str">
        <f t="shared" si="18"/>
        <v/>
      </c>
      <c r="AD52" s="115" t="str">
        <f>IF(AC52&lt;&gt;"", IF(RANK(AC52, AC$5:AC$62)+COUNTIF(AC$5:AC52,AC52)-1&lt;=(AD$65-AB$63),RANK(AC52, AC$5:AC$62)+COUNTIF(AC$5:AC52,AC52)-1, ""), "")</f>
        <v/>
      </c>
      <c r="AE52" s="117" t="str">
        <f t="shared" si="19"/>
        <v/>
      </c>
      <c r="AF52" s="77">
        <v>520</v>
      </c>
      <c r="AG52" s="114">
        <f t="shared" si="146"/>
        <v>7.0268371125104725E-3</v>
      </c>
      <c r="AH52" s="115" t="str">
        <f t="shared" si="20"/>
        <v/>
      </c>
      <c r="AI52" s="115">
        <f t="shared" si="21"/>
        <v>520</v>
      </c>
      <c r="AJ52" s="115" t="str">
        <f>IF(AI52&lt;&gt;"", IF(RANK(AI52, AI$5:AI$62)+COUNTIF(AI$5:AI52,AI52)-1&lt;=(AJ$65-AH$63),RANK(AI52, AI$5:AI$62)+COUNTIF(AI$5:AI52,AI52)-1, ""), "")</f>
        <v/>
      </c>
      <c r="AK52" s="117" t="str">
        <f t="shared" si="22"/>
        <v/>
      </c>
      <c r="AL52" s="77">
        <v>822</v>
      </c>
      <c r="AM52" s="114">
        <f t="shared" si="147"/>
        <v>1.2935511283164952E-2</v>
      </c>
      <c r="AN52" s="115" t="str">
        <f t="shared" si="23"/>
        <v/>
      </c>
      <c r="AO52" s="115">
        <f t="shared" si="24"/>
        <v>822</v>
      </c>
      <c r="AP52" s="115" t="str">
        <f>IF(AO52&lt;&gt;"", IF(RANK(AO52, AO$5:AO$62)+COUNTIF(AO$5:AO52,AO52)-1&lt;=(AP$65-AN$63),RANK(AO52, AO$5:AO$62)+COUNTIF(AO$5:AO52,AO52)-1, ""), "")</f>
        <v/>
      </c>
      <c r="AQ52" s="117" t="str">
        <f t="shared" si="25"/>
        <v/>
      </c>
      <c r="AR52" s="77">
        <v>1327</v>
      </c>
      <c r="AS52" s="114">
        <f t="shared" si="148"/>
        <v>1.7095888999111065E-2</v>
      </c>
      <c r="AT52" s="115" t="str">
        <f t="shared" si="26"/>
        <v/>
      </c>
      <c r="AU52" s="115">
        <f t="shared" si="27"/>
        <v>1327</v>
      </c>
      <c r="AV52" s="115" t="str">
        <f>IF(AU52&lt;&gt;"", IF(RANK(AU52, AU$5:AU$62)+COUNTIF(AU$5:AU52,AU52)-1&lt;=(AV$65-AT$63),RANK(AU52, AU$5:AU$62)+COUNTIF(AU$5:AU52,AU52)-1, ""), "")</f>
        <v/>
      </c>
      <c r="AW52" s="117" t="str">
        <f t="shared" si="28"/>
        <v/>
      </c>
      <c r="AX52" s="77">
        <v>1216</v>
      </c>
      <c r="AY52" s="114">
        <f t="shared" si="149"/>
        <v>1.6705132432135398E-2</v>
      </c>
      <c r="AZ52" s="115" t="str">
        <f t="shared" si="29"/>
        <v/>
      </c>
      <c r="BA52" s="115">
        <f t="shared" si="30"/>
        <v>1216</v>
      </c>
      <c r="BB52" s="115" t="str">
        <f>IF(BA52&lt;&gt;"", IF(RANK(BA52, BA$5:BA$62)+COUNTIF(BA$5:BA52,BA52)-1&lt;=(BB$65-AZ$63),RANK(BA52, BA$5:BA$62)+COUNTIF(BA$5:BA52,BA52)-1, ""), "")</f>
        <v/>
      </c>
      <c r="BC52" s="117" t="str">
        <f t="shared" si="31"/>
        <v/>
      </c>
      <c r="BD52" s="77">
        <v>1299</v>
      </c>
      <c r="BE52" s="114">
        <f t="shared" si="150"/>
        <v>1.84616696512322E-2</v>
      </c>
      <c r="BF52" s="115" t="str">
        <f t="shared" si="32"/>
        <v/>
      </c>
      <c r="BG52" s="115">
        <f t="shared" si="33"/>
        <v>1299</v>
      </c>
      <c r="BH52" s="115" t="str">
        <f>IF(BG52&lt;&gt;"", IF(RANK(BG52, BG$5:BG$62)+COUNTIF(BG$5:BG52,BG52)-1&lt;=(BH$65-BF$63),RANK(BG52, BG$5:BG$62)+COUNTIF(BG$5:BG52,BG52)-1, ""), "")</f>
        <v/>
      </c>
      <c r="BI52" s="117" t="str">
        <f t="shared" si="34"/>
        <v/>
      </c>
      <c r="BJ52" s="77">
        <v>939</v>
      </c>
      <c r="BK52" s="114">
        <f t="shared" si="151"/>
        <v>1.3166012338754907E-2</v>
      </c>
      <c r="BL52" s="115" t="str">
        <f t="shared" si="35"/>
        <v/>
      </c>
      <c r="BM52" s="115">
        <f t="shared" si="36"/>
        <v>939</v>
      </c>
      <c r="BN52" s="115" t="str">
        <f>IF(BM52&lt;&gt;"", IF(RANK(BM52, BM$5:BM$62)+COUNTIF(BM$5:BM52,BM52)-1&lt;=(BN$65-BL$63),RANK(BM52, BM$5:BM$62)+COUNTIF(BM$5:BM52,BM52)-1, ""), "")</f>
        <v/>
      </c>
      <c r="BO52" s="117" t="str">
        <f t="shared" si="37"/>
        <v/>
      </c>
      <c r="BP52" s="77">
        <v>672</v>
      </c>
      <c r="BQ52" s="114">
        <f t="shared" si="152"/>
        <v>9.3605047986516417E-3</v>
      </c>
      <c r="BR52" s="115" t="str">
        <f t="shared" si="38"/>
        <v/>
      </c>
      <c r="BS52" s="115">
        <f t="shared" si="39"/>
        <v>672</v>
      </c>
      <c r="BT52" s="115" t="str">
        <f>IF(BS52&lt;&gt;"", IF(RANK(BS52, BS$5:BS$62)+COUNTIF(BS$5:BS52,BS52)-1&lt;=(BT$65-BR$63),RANK(BS52, BS$5:BS$62)+COUNTIF(BS$5:BS52,BS52)-1, ""), "")</f>
        <v/>
      </c>
      <c r="BU52" s="117" t="str">
        <f t="shared" si="40"/>
        <v/>
      </c>
      <c r="BV52" s="77">
        <v>772</v>
      </c>
      <c r="BW52" s="114">
        <f t="shared" si="153"/>
        <v>1.1174639936310342E-2</v>
      </c>
      <c r="BX52" s="115" t="str">
        <f t="shared" si="41"/>
        <v/>
      </c>
      <c r="BY52" s="115">
        <f t="shared" si="42"/>
        <v>772</v>
      </c>
      <c r="BZ52" s="115" t="str">
        <f>IF(BY52&lt;&gt;"", IF(RANK(BY52, BY$5:BY$62)+COUNTIF(BY$5:BY52,BY52)-1&lt;=(BZ$65-BX$63),RANK(BY52, BY$5:BY$62)+COUNTIF(BY$5:BY52,BY52)-1, ""), "")</f>
        <v/>
      </c>
      <c r="CA52" s="117" t="str">
        <f t="shared" si="43"/>
        <v/>
      </c>
      <c r="CB52" s="77">
        <v>1003</v>
      </c>
      <c r="CC52" s="114">
        <f t="shared" si="154"/>
        <v>1.3856270549553781E-2</v>
      </c>
      <c r="CD52" s="115" t="str">
        <f t="shared" si="44"/>
        <v/>
      </c>
      <c r="CE52" s="115">
        <f t="shared" si="45"/>
        <v>1003</v>
      </c>
      <c r="CF52" s="115" t="str">
        <f>IF(CE52&lt;&gt;"", IF(RANK(CE52, CE$5:CE$62)+COUNTIF(CE$5:CE52,CE52)-1&lt;=(CF$65-CD$63),RANK(CE52, CE$5:CE$62)+COUNTIF(CE$5:CE52,CE52)-1, ""), "")</f>
        <v/>
      </c>
      <c r="CG52" s="117" t="str">
        <f t="shared" si="46"/>
        <v/>
      </c>
      <c r="CH52" s="77">
        <v>1710</v>
      </c>
      <c r="CI52" s="114">
        <f t="shared" si="155"/>
        <v>2.5598802395209581E-2</v>
      </c>
      <c r="CJ52" s="115" t="str">
        <f t="shared" si="47"/>
        <v/>
      </c>
      <c r="CK52" s="115">
        <f t="shared" si="48"/>
        <v>1710</v>
      </c>
      <c r="CL52" s="115" t="str">
        <f>IF(CK52&lt;&gt;"", IF(RANK(CK52, CK$5:CK$62)+COUNTIF(CK$5:CK52,CK52)-1&lt;=(CL$65-CJ$63),RANK(CK52, CK$5:CK$62)+COUNTIF(CK$5:CK52,CK52)-1, ""), "")</f>
        <v/>
      </c>
      <c r="CM52" s="117" t="str">
        <f t="shared" si="49"/>
        <v/>
      </c>
      <c r="CN52" s="77"/>
      <c r="CO52" s="114">
        <f t="shared" si="156"/>
        <v>0</v>
      </c>
      <c r="CP52" s="115" t="str">
        <f t="shared" si="50"/>
        <v/>
      </c>
      <c r="CQ52" s="115" t="str">
        <f t="shared" si="51"/>
        <v/>
      </c>
      <c r="CR52" s="115" t="str">
        <f>IF(CQ52&lt;&gt;"", IF(RANK(CQ52, CQ$5:CQ$62)+COUNTIF(CQ$5:CQ52,CQ52)-1&lt;=(CR$65-CP$63),RANK(CQ52, CQ$5:CQ$62)+COUNTIF(CQ$5:CQ52,CQ52)-1, ""), "")</f>
        <v/>
      </c>
      <c r="CS52" s="117" t="str">
        <f t="shared" si="52"/>
        <v/>
      </c>
      <c r="CT52" s="77"/>
      <c r="CU52" s="114">
        <f t="shared" si="157"/>
        <v>0</v>
      </c>
      <c r="CV52" s="115" t="str">
        <f t="shared" si="53"/>
        <v/>
      </c>
      <c r="CW52" s="115" t="str">
        <f t="shared" si="54"/>
        <v/>
      </c>
      <c r="CX52" s="115" t="str">
        <f>IF(CW52&lt;&gt;"", IF(RANK(CW52, CW$5:CW$62)+COUNTIF(CW$5:CW52,CW52)-1&lt;=(CX$65-CV$63),RANK(CW52, CW$5:CW$62)+COUNTIF(CW$5:CW52,CW52)-1, ""), "")</f>
        <v/>
      </c>
      <c r="CY52" s="117" t="str">
        <f t="shared" si="55"/>
        <v/>
      </c>
      <c r="CZ52" s="77"/>
      <c r="DA52" s="114">
        <f t="shared" si="158"/>
        <v>0</v>
      </c>
      <c r="DB52" s="115" t="str">
        <f t="shared" si="56"/>
        <v/>
      </c>
      <c r="DC52" s="115" t="str">
        <f t="shared" si="57"/>
        <v/>
      </c>
      <c r="DD52" s="115" t="str">
        <f>IF(DC52&lt;&gt;"", IF(RANK(DC52, DC$5:DC$62)+COUNTIF(DC$5:DC52,DC52)-1&lt;=(DD$65-DB$63),RANK(DC52, DC$5:DC$62)+COUNTIF(DC$5:DC52,DC52)-1, ""), "")</f>
        <v/>
      </c>
      <c r="DE52" s="117" t="str">
        <f t="shared" si="58"/>
        <v/>
      </c>
      <c r="DF52" s="77"/>
      <c r="DG52" s="114">
        <f t="shared" si="159"/>
        <v>0</v>
      </c>
      <c r="DH52" s="115" t="str">
        <f t="shared" si="59"/>
        <v/>
      </c>
      <c r="DI52" s="115" t="str">
        <f t="shared" si="60"/>
        <v/>
      </c>
      <c r="DJ52" s="115" t="str">
        <f>IF(DI52&lt;&gt;"", IF(RANK(DI52, DI$5:DI$62)+COUNTIF(DI$5:DI52,DI52)-1&lt;=(DJ$65-DH$63),RANK(DI52, DI$5:DI$62)+COUNTIF(DI$5:DI52,DI52)-1, ""), "")</f>
        <v/>
      </c>
      <c r="DK52" s="117" t="str">
        <f t="shared" si="61"/>
        <v/>
      </c>
      <c r="DL52" s="77"/>
      <c r="DM52" s="114">
        <f t="shared" si="160"/>
        <v>0</v>
      </c>
      <c r="DN52" s="115" t="str">
        <f t="shared" si="62"/>
        <v/>
      </c>
      <c r="DO52" s="115" t="str">
        <f t="shared" si="63"/>
        <v/>
      </c>
      <c r="DP52" s="115" t="str">
        <f>IF(DO52&lt;&gt;"", IF(RANK(DO52, DO$5:DO$62)+COUNTIF(DO$5:DO52,DO52)-1&lt;=(DP$65-DN$63),RANK(DO52, DO$5:DO$62)+COUNTIF(DO$5:DO52,DO52)-1, ""), "")</f>
        <v/>
      </c>
      <c r="DQ52" s="117" t="str">
        <f t="shared" si="64"/>
        <v/>
      </c>
      <c r="DR52" s="77"/>
      <c r="DS52" s="114">
        <f t="shared" si="161"/>
        <v>0</v>
      </c>
      <c r="DT52" s="115" t="str">
        <f t="shared" si="65"/>
        <v/>
      </c>
      <c r="DU52" s="115" t="str">
        <f t="shared" si="66"/>
        <v/>
      </c>
      <c r="DV52" s="115" t="str">
        <f>IF(DU52&lt;&gt;"", IF(RANK(DU52, DU$5:DU$62)+COUNTIF(DU$5:DU52,DU52)-1&lt;=(DV$65-DT$63),RANK(DU52, DU$5:DU$62)+COUNTIF(DU$5:DU52,DU52)-1, ""), "")</f>
        <v/>
      </c>
      <c r="DW52" s="117" t="str">
        <f t="shared" si="67"/>
        <v/>
      </c>
      <c r="DX52" s="77"/>
      <c r="DY52" s="114">
        <f t="shared" si="162"/>
        <v>0</v>
      </c>
      <c r="DZ52" s="115" t="str">
        <f t="shared" si="68"/>
        <v/>
      </c>
      <c r="EA52" s="115" t="str">
        <f t="shared" si="69"/>
        <v/>
      </c>
      <c r="EB52" s="115" t="str">
        <f>IF(EA52&lt;&gt;"", IF(RANK(EA52, EA$5:EA$62)+COUNTIF(EA$5:EA52,EA52)-1&lt;=(EB$65-DZ$63),RANK(EA52, EA$5:EA$62)+COUNTIF(EA$5:EA52,EA52)-1, ""), "")</f>
        <v/>
      </c>
      <c r="EC52" s="117" t="str">
        <f t="shared" si="70"/>
        <v/>
      </c>
      <c r="ED52" s="77"/>
      <c r="EE52" s="114">
        <f t="shared" si="163"/>
        <v>0</v>
      </c>
      <c r="EF52" s="115" t="str">
        <f t="shared" si="71"/>
        <v/>
      </c>
      <c r="EG52" s="116" t="str">
        <f t="shared" si="72"/>
        <v/>
      </c>
      <c r="EH52" s="115" t="str">
        <f>IF(EG52&lt;&gt;"", IF(RANK(EG52, EG$5:EG$62)+COUNTIF(EG$5:EG52,EG52)-1&lt;=(EH$65-EF$63),RANK(EG52, EG$5:EG$62)+COUNTIF(EG$5:EG52,EG52)-1, ""), "")</f>
        <v/>
      </c>
      <c r="EI52" s="117" t="str">
        <f t="shared" si="73"/>
        <v/>
      </c>
      <c r="EJ52" s="77"/>
      <c r="EK52" s="114">
        <f t="shared" si="164"/>
        <v>0</v>
      </c>
      <c r="EL52" s="115" t="str">
        <f t="shared" si="74"/>
        <v/>
      </c>
      <c r="EM52" s="115" t="str">
        <f t="shared" si="75"/>
        <v/>
      </c>
      <c r="EN52" s="115" t="str">
        <f>IF(EM52&lt;&gt;"", IF(RANK(EM52, EM$5:EM$62)+COUNTIF(EM$5:EM52,EM52)-1&lt;=(EN$65-EL$63),RANK(EM52, EM$5:EM$62)+COUNTIF(EM$5:EM52,EM52)-1, ""), "")</f>
        <v/>
      </c>
      <c r="EO52" s="117" t="str">
        <f t="shared" si="76"/>
        <v/>
      </c>
      <c r="EP52" s="77"/>
      <c r="EQ52" s="114">
        <f t="shared" si="165"/>
        <v>0</v>
      </c>
      <c r="ER52" s="115" t="str">
        <f t="shared" si="77"/>
        <v/>
      </c>
      <c r="ES52" s="115" t="str">
        <f t="shared" si="78"/>
        <v/>
      </c>
      <c r="ET52" s="115" t="str">
        <f>IF(ES52&lt;&gt;"", IF(RANK(ES52, ES$5:ES$62)+COUNTIF(ES$5:ES52,ES52)-1&lt;=(ET$65-ER$63),RANK(ES52, ES$5:ES$62)+COUNTIF(ES$5:ES52,ES52)-1, ""), "")</f>
        <v/>
      </c>
      <c r="EU52" s="117" t="str">
        <f t="shared" si="79"/>
        <v/>
      </c>
      <c r="EV52" s="77">
        <v>2193</v>
      </c>
      <c r="EW52" s="114">
        <f t="shared" si="166"/>
        <v>3.5260069137390465E-2</v>
      </c>
      <c r="EX52" s="115" t="str">
        <f t="shared" si="80"/>
        <v/>
      </c>
      <c r="EY52" s="115">
        <f t="shared" si="81"/>
        <v>2193</v>
      </c>
      <c r="EZ52" s="115" t="str">
        <f>IF(EY52&lt;&gt;"", IF(RANK(EY52, EY$5:EY$62)+COUNTIF(EY$5:EY52,EY52)-1&lt;=(EZ$65-EX$63),RANK(EY52, EY$5:EY$62)+COUNTIF(EY$5:EY52,EY52)-1, ""), "")</f>
        <v/>
      </c>
      <c r="FA52" s="117" t="str">
        <f t="shared" si="82"/>
        <v/>
      </c>
      <c r="FB52" s="77">
        <v>735</v>
      </c>
      <c r="FC52" s="114">
        <f t="shared" si="167"/>
        <v>1.2213156976454363E-2</v>
      </c>
      <c r="FD52" s="115" t="str">
        <f t="shared" si="83"/>
        <v/>
      </c>
      <c r="FE52" s="115">
        <f t="shared" si="84"/>
        <v>735</v>
      </c>
      <c r="FF52" s="115" t="str">
        <f>IF(FE52&lt;&gt;"", IF(RANK(FE52, FE$5:FE$62)+COUNTIF(FE$5:FE52,FE52)-1&lt;=(FF$65-FD$63),RANK(FE52, FE$5:FE$62)+COUNTIF(FE$5:FE52,FE52)-1, ""), "")</f>
        <v/>
      </c>
      <c r="FG52" s="117" t="str">
        <f t="shared" si="85"/>
        <v/>
      </c>
      <c r="FH52" s="77">
        <v>2659</v>
      </c>
      <c r="FI52" s="114">
        <f t="shared" si="168"/>
        <v>3.9696639445829539E-2</v>
      </c>
      <c r="FJ52" s="115" t="str">
        <f t="shared" si="86"/>
        <v/>
      </c>
      <c r="FK52" s="115">
        <f t="shared" si="87"/>
        <v>2659</v>
      </c>
      <c r="FL52" s="115" t="str">
        <f>IF(FK52&lt;&gt;"", IF(RANK(FK52, FK$5:FK$62)+COUNTIF(FK$5:FK52,FK52)-1&lt;=(FL$65-FJ$63),RANK(FK52, FK$5:FK$62)+COUNTIF(FK$5:FK52,FK52)-1, ""), "")</f>
        <v/>
      </c>
      <c r="FM52" s="117" t="str">
        <f t="shared" si="88"/>
        <v/>
      </c>
      <c r="FN52" s="77"/>
      <c r="FO52" s="114">
        <f t="shared" si="169"/>
        <v>0</v>
      </c>
      <c r="FP52" s="115" t="str">
        <f t="shared" si="89"/>
        <v/>
      </c>
      <c r="FQ52" s="115" t="str">
        <f t="shared" si="90"/>
        <v/>
      </c>
      <c r="FR52" s="115" t="str">
        <f>IF(FQ52&lt;&gt;"", IF(RANK(FQ52, FQ$5:FQ$62)+COUNTIF(FQ$5:FQ52,FQ52)-1&lt;=(FR$65-FP$63),RANK(FQ52, FQ$5:FQ$62)+COUNTIF(FQ$5:FQ52,FQ52)-1, ""), "")</f>
        <v/>
      </c>
      <c r="FS52" s="117" t="str">
        <f t="shared" si="91"/>
        <v/>
      </c>
      <c r="FT52" s="77">
        <v>3260</v>
      </c>
      <c r="FU52" s="114">
        <f t="shared" si="170"/>
        <v>5.7139852417927191E-2</v>
      </c>
      <c r="FV52" s="115" t="str">
        <f t="shared" si="92"/>
        <v/>
      </c>
      <c r="FW52" s="115">
        <f t="shared" si="93"/>
        <v>3260</v>
      </c>
      <c r="FX52" s="115" t="str">
        <f>IF(FW52&lt;&gt;"", IF(RANK(FW52, FW$5:FW$62)+COUNTIF(FW$5:FW52,FW52)-1&lt;=(FX$65-FV$63),RANK(FW52, FW$5:FW$62)+COUNTIF(FW$5:FW52,FW52)-1, ""), "")</f>
        <v/>
      </c>
      <c r="FY52" s="117" t="str">
        <f t="shared" si="94"/>
        <v/>
      </c>
      <c r="FZ52" s="77">
        <v>4140</v>
      </c>
      <c r="GA52" s="114">
        <f t="shared" si="171"/>
        <v>7.2281583909490882E-2</v>
      </c>
      <c r="GB52" s="115" t="str">
        <f t="shared" si="95"/>
        <v/>
      </c>
      <c r="GC52" s="115">
        <f t="shared" si="96"/>
        <v>4140</v>
      </c>
      <c r="GD52" s="115" t="str">
        <f>IF(GC52&lt;&gt;"", IF(RANK(GC52, GC$5:GC$62)+COUNTIF(GC$5:GC52,GC52)-1&lt;=(GD$65-GB$63),RANK(GC52, GC$5:GC$62)+COUNTIF(GC$5:GC52,GC52)-1, ""), "")</f>
        <v/>
      </c>
      <c r="GE52" s="117" t="str">
        <f t="shared" si="97"/>
        <v/>
      </c>
      <c r="GF52" s="77">
        <v>2170</v>
      </c>
      <c r="GG52" s="114">
        <f t="shared" si="172"/>
        <v>3.540602718269184E-2</v>
      </c>
      <c r="GH52" s="115" t="str">
        <f t="shared" si="98"/>
        <v/>
      </c>
      <c r="GI52" s="115">
        <f t="shared" si="99"/>
        <v>2170</v>
      </c>
      <c r="GJ52" s="115" t="str">
        <f>IF(GI52&lt;&gt;"", IF(RANK(GI52, GI$5:GI$62)+COUNTIF(GI$5:GI52,GI52)-1&lt;=(GJ$65-GH$63),RANK(GI52, GI$5:GI$62)+COUNTIF(GI$5:GI52,GI52)-1, ""), "")</f>
        <v/>
      </c>
      <c r="GK52" s="117" t="str">
        <f t="shared" si="100"/>
        <v/>
      </c>
      <c r="GL52" s="77">
        <v>2194</v>
      </c>
      <c r="GM52" s="114">
        <f t="shared" si="173"/>
        <v>3.64227966200176E-2</v>
      </c>
      <c r="GN52" s="115" t="str">
        <f t="shared" si="101"/>
        <v/>
      </c>
      <c r="GO52" s="115">
        <f t="shared" si="102"/>
        <v>2194</v>
      </c>
      <c r="GP52" s="115" t="str">
        <f>IF(GO52&lt;&gt;"", IF(RANK(GO52, GO$5:GO$62)+COUNTIF(GO$5:GO52,GO52)-1&lt;=(GP$65-GN$63),RANK(GO52, GO$5:GO$62)+COUNTIF(GO$5:GO52,GO52)-1, ""), "")</f>
        <v/>
      </c>
      <c r="GQ52" s="117" t="str">
        <f t="shared" si="103"/>
        <v/>
      </c>
      <c r="GR52" s="77">
        <v>1589</v>
      </c>
      <c r="GS52" s="114">
        <f t="shared" si="174"/>
        <v>3.1413095049818124E-2</v>
      </c>
      <c r="GT52" s="115" t="str">
        <f t="shared" si="104"/>
        <v/>
      </c>
      <c r="GU52" s="115">
        <f t="shared" si="105"/>
        <v>1589</v>
      </c>
      <c r="GV52" s="115" t="str">
        <f>IF(GU52&lt;&gt;"", IF(RANK(GU52, GU$5:GU$62)+COUNTIF(GU$5:GU52,GU52)-1&lt;=(GV$65-GT$63),RANK(GU52, GU$5:GU$62)+COUNTIF(GU$5:GU52,GU52)-1, ""), "")</f>
        <v/>
      </c>
      <c r="GW52" s="117" t="str">
        <f t="shared" si="106"/>
        <v/>
      </c>
      <c r="GX52" s="77">
        <v>1832</v>
      </c>
      <c r="GY52" s="114">
        <f t="shared" si="175"/>
        <v>2.9516014693561899E-2</v>
      </c>
      <c r="GZ52" s="115" t="str">
        <f t="shared" si="107"/>
        <v/>
      </c>
      <c r="HA52" s="115">
        <f t="shared" si="108"/>
        <v>1832</v>
      </c>
      <c r="HB52" s="115" t="str">
        <f>IF(HA52&lt;&gt;"", IF(RANK(HA52, HA$5:HA$62)+COUNTIF(HA$5:HA52,HA52)-1&lt;=(HB$65-GZ$63),RANK(HA52, HA$5:HA$62)+COUNTIF(HA$5:HA52,HA52)-1, ""), "")</f>
        <v/>
      </c>
      <c r="HC52" s="117" t="str">
        <f t="shared" si="109"/>
        <v/>
      </c>
      <c r="HD52" s="77">
        <v>1221</v>
      </c>
      <c r="HE52" s="114">
        <f t="shared" si="176"/>
        <v>2.3347865993575034E-2</v>
      </c>
      <c r="HF52" s="115" t="str">
        <f t="shared" si="110"/>
        <v/>
      </c>
      <c r="HG52" s="115">
        <f t="shared" si="111"/>
        <v>1221</v>
      </c>
      <c r="HH52" s="115" t="str">
        <f>IF(HG52&lt;&gt;"", IF(RANK(HG52, HG$5:HG$62)+COUNTIF(HG$5:HG52,HG52)-1&lt;=(HH$65-HF$63),RANK(HG52, HG$5:HG$62)+COUNTIF(HG$5:HG52,HG52)-1, ""), "")</f>
        <v/>
      </c>
      <c r="HI52" s="117" t="str">
        <f t="shared" si="112"/>
        <v/>
      </c>
      <c r="HJ52" s="77"/>
      <c r="HK52" s="114">
        <f t="shared" si="177"/>
        <v>0</v>
      </c>
      <c r="HL52" s="115" t="str">
        <f t="shared" si="113"/>
        <v/>
      </c>
      <c r="HM52" s="115" t="str">
        <f t="shared" si="114"/>
        <v/>
      </c>
      <c r="HN52" s="115" t="str">
        <f>IF(HM52&lt;&gt;"", IF(RANK(HM52, HM$5:HM$62)+COUNTIF(HM$5:HM52,HM52)-1&lt;=(HN$65-HL$63),RANK(HM52, HM$5:HM$62)+COUNTIF(HM$5:HM52,HM52)-1, ""), "")</f>
        <v/>
      </c>
      <c r="HO52" s="117" t="str">
        <f t="shared" si="115"/>
        <v/>
      </c>
      <c r="HP52" s="77"/>
      <c r="HQ52" s="114">
        <f t="shared" si="178"/>
        <v>0</v>
      </c>
      <c r="HR52" s="115" t="str">
        <f t="shared" si="116"/>
        <v/>
      </c>
      <c r="HS52" s="115" t="str">
        <f t="shared" si="117"/>
        <v/>
      </c>
      <c r="HT52" s="115" t="str">
        <f>IF(HS52&lt;&gt;"", IF(RANK(HS52, HS$5:HS$62)+COUNTIF(HS$5:HS52,HS52)-1&lt;=(HT$65-HR$63),RANK(HS52, HS$5:HS$62)+COUNTIF(HS$5:HS52,HS52)-1, ""), "")</f>
        <v/>
      </c>
      <c r="HU52" s="117" t="str">
        <f t="shared" si="118"/>
        <v/>
      </c>
      <c r="HV52" s="77"/>
      <c r="HW52" s="114">
        <f t="shared" si="179"/>
        <v>0</v>
      </c>
      <c r="HX52" s="115" t="str">
        <f t="shared" si="119"/>
        <v/>
      </c>
      <c r="HY52" s="115" t="str">
        <f t="shared" si="120"/>
        <v/>
      </c>
      <c r="HZ52" s="115" t="str">
        <f>IF(HY52&lt;&gt;"", IF(RANK(HY52, HY$5:HY$62)+COUNTIF(HY$5:HY52,HY52)-1&lt;=(HZ$65-HX$63),RANK(HY52, HY$5:HY$62)+COUNTIF(HY$5:HY52,HY52)-1, ""), "")</f>
        <v/>
      </c>
      <c r="IA52" s="117" t="str">
        <f t="shared" si="121"/>
        <v/>
      </c>
      <c r="IB52" s="77"/>
      <c r="IC52" s="114">
        <f t="shared" si="180"/>
        <v>0</v>
      </c>
      <c r="ID52" s="115" t="str">
        <f t="shared" si="122"/>
        <v/>
      </c>
      <c r="IE52" s="115" t="str">
        <f t="shared" si="123"/>
        <v/>
      </c>
      <c r="IF52" s="115" t="str">
        <f>IF(IE52&lt;&gt;"", IF(RANK(IE52, IE$5:IE$62)+COUNTIF(IE$5:IE52,IE52)-1&lt;=(IF$65-ID$63),RANK(IE52, IE$5:IE$62)+COUNTIF(IE$5:IE52,IE52)-1, ""), "")</f>
        <v/>
      </c>
      <c r="IG52" s="117" t="str">
        <f t="shared" si="124"/>
        <v/>
      </c>
      <c r="IH52" s="77"/>
      <c r="II52" s="114">
        <f t="shared" si="181"/>
        <v>0</v>
      </c>
      <c r="IJ52" s="115" t="str">
        <f t="shared" si="125"/>
        <v/>
      </c>
      <c r="IK52" s="115" t="str">
        <f t="shared" si="126"/>
        <v/>
      </c>
      <c r="IL52" s="115" t="str">
        <f>IF(IK52&lt;&gt;"", IF(RANK(IK52, IK$5:IK$62)+COUNTIF(IK$5:IK52,IK52)-1&lt;=(IL$65-IJ$63),RANK(IK52, IK$5:IK$62)+COUNTIF(IK$5:IK52,IK52)-1, ""), "")</f>
        <v/>
      </c>
      <c r="IM52" s="117" t="str">
        <f t="shared" si="127"/>
        <v/>
      </c>
      <c r="IN52" s="104" t="str">
        <f t="shared" si="128"/>
        <v/>
      </c>
      <c r="IO52" s="41">
        <f t="shared" si="129"/>
        <v>32273</v>
      </c>
      <c r="IP52" s="42">
        <v>35679</v>
      </c>
      <c r="IQ52" s="43">
        <f t="shared" si="130"/>
        <v>67952</v>
      </c>
      <c r="IR52" s="43"/>
      <c r="IS52" s="98" t="str">
        <f t="shared" si="182"/>
        <v/>
      </c>
      <c r="IT52" s="77" t="str">
        <f t="shared" si="183"/>
        <v/>
      </c>
      <c r="IU52" s="77" t="str">
        <f t="shared" si="132"/>
        <v/>
      </c>
      <c r="IV52" s="77"/>
      <c r="IW52" s="99" t="str">
        <f t="shared" si="133"/>
        <v/>
      </c>
      <c r="IX52" s="77" t="str">
        <f t="shared" si="134"/>
        <v/>
      </c>
      <c r="IY52" s="98" t="str">
        <f t="shared" si="135"/>
        <v/>
      </c>
      <c r="IZ52" s="98" t="str">
        <f>IF(IY52&lt;&gt;"", IF(RANK(IY52, $IY$5:$IY$62)+COUNTIF(IY$5:IY52,IY52)-1&lt;=(400-$IU$63-$IX$63), RANK(IY52, $IY$5:$IY$62)+COUNTIF(IY$5:IY52,IY52)-1, ""), "")</f>
        <v/>
      </c>
      <c r="JA52" s="82" t="str">
        <f t="shared" si="136"/>
        <v/>
      </c>
      <c r="JB52" s="90" t="str">
        <f t="shared" si="137"/>
        <v/>
      </c>
      <c r="JD52" s="106">
        <f t="shared" si="184"/>
        <v>2.1288570025397662E-3</v>
      </c>
      <c r="JE52" s="56">
        <f t="shared" si="185"/>
        <v>0</v>
      </c>
      <c r="JF52" s="64">
        <f t="shared" si="138"/>
        <v>-2.1288570025397662E-3</v>
      </c>
      <c r="JH52" s="108" t="str">
        <f t="shared" si="186"/>
        <v/>
      </c>
      <c r="JI52" s="56" t="str">
        <f t="shared" si="139"/>
        <v/>
      </c>
      <c r="JJ52" s="56" t="str">
        <f t="shared" si="187"/>
        <v/>
      </c>
      <c r="JK52" s="107" t="str">
        <f t="shared" si="140"/>
        <v/>
      </c>
    </row>
    <row r="53" spans="1:271" ht="15" customHeight="1" x14ac:dyDescent="0.2">
      <c r="A53" s="130" t="s">
        <v>245</v>
      </c>
      <c r="B53" s="118">
        <v>3713</v>
      </c>
      <c r="C53" s="119">
        <f t="shared" si="141"/>
        <v>5.3741496598639457E-2</v>
      </c>
      <c r="D53" s="120" t="str">
        <f t="shared" si="5"/>
        <v/>
      </c>
      <c r="E53" s="120">
        <f t="shared" si="6"/>
        <v>3713</v>
      </c>
      <c r="F53" s="120" t="str">
        <f>IF(E53&lt;&gt;"", IF(RANK(E53, E$5:E$62)+COUNTIF(E$5:E53,E53)-1&lt;=(F$65-D$63),RANK(E53, E$5:E$62)+COUNTIF(E$5:E53,E53)-1, ""), "")</f>
        <v/>
      </c>
      <c r="G53" s="121" t="str">
        <f t="shared" si="7"/>
        <v/>
      </c>
      <c r="H53" s="118">
        <v>11698</v>
      </c>
      <c r="I53" s="119">
        <f t="shared" si="142"/>
        <v>0.19096593042427804</v>
      </c>
      <c r="J53" s="120" t="str">
        <f t="shared" si="8"/>
        <v/>
      </c>
      <c r="K53" s="120">
        <f t="shared" si="9"/>
        <v>11698</v>
      </c>
      <c r="L53" s="120" t="str">
        <f>IF(K53&lt;&gt;"", IF(RANK(K53, K$5:K$62)+COUNTIF(K$5:K53,K53)-1&lt;=(L$65-J$63),RANK(K53, K$5:K$62)+COUNTIF(K$5:K53,K53)-1, ""), "")</f>
        <v/>
      </c>
      <c r="M53" s="121" t="str">
        <f t="shared" si="10"/>
        <v/>
      </c>
      <c r="N53" s="118">
        <v>3083</v>
      </c>
      <c r="O53" s="119">
        <f t="shared" si="143"/>
        <v>5.2854448825647181E-2</v>
      </c>
      <c r="P53" s="120" t="str">
        <f t="shared" si="11"/>
        <v/>
      </c>
      <c r="Q53" s="120">
        <f t="shared" si="12"/>
        <v>3083</v>
      </c>
      <c r="R53" s="120" t="str">
        <f>IF(Q53&lt;&gt;"", IF(RANK(Q53, Q$5:Q$62)+COUNTIF(Q$5:Q53,Q53)-1&lt;=(R$65-P$63),RANK(Q53, Q$5:Q$62)+COUNTIF(Q$5:Q53,Q53)-1, ""), "")</f>
        <v/>
      </c>
      <c r="S53" s="121" t="str">
        <f t="shared" si="13"/>
        <v/>
      </c>
      <c r="T53" s="118">
        <v>34691</v>
      </c>
      <c r="U53" s="119">
        <f t="shared" si="144"/>
        <v>0.60729290665919755</v>
      </c>
      <c r="V53" s="120" t="str">
        <f t="shared" si="14"/>
        <v/>
      </c>
      <c r="W53" s="120">
        <f t="shared" si="15"/>
        <v>34691</v>
      </c>
      <c r="X53" s="120">
        <f>IF(W53&lt;&gt;"", IF(RANK(W53, W$5:W$62)+COUNTIF(W$5:W53,W53)-1&lt;=(X$65-V$63),RANK(W53, W$5:W$62)+COUNTIF(W$5:W53,W53)-1, ""), "")</f>
        <v>1</v>
      </c>
      <c r="Y53" s="121">
        <f t="shared" si="16"/>
        <v>1</v>
      </c>
      <c r="Z53" s="118">
        <v>10421</v>
      </c>
      <c r="AA53" s="119">
        <f t="shared" si="145"/>
        <v>0.18817262549656916</v>
      </c>
      <c r="AB53" s="120" t="str">
        <f t="shared" si="17"/>
        <v/>
      </c>
      <c r="AC53" s="120">
        <f t="shared" si="18"/>
        <v>10421</v>
      </c>
      <c r="AD53" s="120" t="str">
        <f>IF(AC53&lt;&gt;"", IF(RANK(AC53, AC$5:AC$62)+COUNTIF(AC$5:AC53,AC53)-1&lt;=(AD$65-AB$63),RANK(AC53, AC$5:AC$62)+COUNTIF(AC$5:AC53,AC53)-1, ""), "")</f>
        <v/>
      </c>
      <c r="AE53" s="121" t="str">
        <f t="shared" si="19"/>
        <v/>
      </c>
      <c r="AF53" s="118">
        <v>458</v>
      </c>
      <c r="AG53" s="119">
        <f t="shared" si="146"/>
        <v>6.1890219183265314E-3</v>
      </c>
      <c r="AH53" s="120" t="str">
        <f t="shared" si="20"/>
        <v/>
      </c>
      <c r="AI53" s="120">
        <f t="shared" si="21"/>
        <v>458</v>
      </c>
      <c r="AJ53" s="120" t="str">
        <f>IF(AI53&lt;&gt;"", IF(RANK(AI53, AI$5:AI$62)+COUNTIF(AI$5:AI53,AI53)-1&lt;=(AJ$65-AH$63),RANK(AI53, AI$5:AI$62)+COUNTIF(AI$5:AI53,AI53)-1, ""), "")</f>
        <v/>
      </c>
      <c r="AK53" s="121" t="str">
        <f t="shared" si="22"/>
        <v/>
      </c>
      <c r="AL53" s="118">
        <v>457</v>
      </c>
      <c r="AM53" s="119">
        <f t="shared" si="147"/>
        <v>7.1916407012243095E-3</v>
      </c>
      <c r="AN53" s="120" t="str">
        <f t="shared" si="23"/>
        <v/>
      </c>
      <c r="AO53" s="120">
        <f t="shared" si="24"/>
        <v>457</v>
      </c>
      <c r="AP53" s="120" t="str">
        <f>IF(AO53&lt;&gt;"", IF(RANK(AO53, AO$5:AO$62)+COUNTIF(AO$5:AO53,AO53)-1&lt;=(AP$65-AN$63),RANK(AO53, AO$5:AO$62)+COUNTIF(AO$5:AO53,AO53)-1, ""), "")</f>
        <v/>
      </c>
      <c r="AQ53" s="121" t="str">
        <f t="shared" si="25"/>
        <v/>
      </c>
      <c r="AR53" s="118">
        <v>1429</v>
      </c>
      <c r="AS53" s="119">
        <f t="shared" si="148"/>
        <v>1.8409966375078909E-2</v>
      </c>
      <c r="AT53" s="120" t="str">
        <f t="shared" si="26"/>
        <v/>
      </c>
      <c r="AU53" s="120">
        <f t="shared" si="27"/>
        <v>1429</v>
      </c>
      <c r="AV53" s="120" t="str">
        <f>IF(AU53&lt;&gt;"", IF(RANK(AU53, AU$5:AU$62)+COUNTIF(AU$5:AU53,AU53)-1&lt;=(AV$65-AT$63),RANK(AU53, AU$5:AU$62)+COUNTIF(AU$5:AU53,AU53)-1, ""), "")</f>
        <v/>
      </c>
      <c r="AW53" s="121" t="str">
        <f t="shared" si="28"/>
        <v/>
      </c>
      <c r="AX53" s="118">
        <v>1110</v>
      </c>
      <c r="AY53" s="119">
        <f t="shared" si="149"/>
        <v>1.5248928453676229E-2</v>
      </c>
      <c r="AZ53" s="120" t="str">
        <f t="shared" si="29"/>
        <v/>
      </c>
      <c r="BA53" s="120">
        <f t="shared" si="30"/>
        <v>1110</v>
      </c>
      <c r="BB53" s="120" t="str">
        <f>IF(BA53&lt;&gt;"", IF(RANK(BA53, BA$5:BA$62)+COUNTIF(BA$5:BA53,BA53)-1&lt;=(BB$65-AZ$63),RANK(BA53, BA$5:BA$62)+COUNTIF(BA$5:BA53,BA53)-1, ""), "")</f>
        <v/>
      </c>
      <c r="BC53" s="121" t="str">
        <f t="shared" si="31"/>
        <v/>
      </c>
      <c r="BD53" s="118">
        <v>904</v>
      </c>
      <c r="BE53" s="119">
        <f t="shared" si="150"/>
        <v>1.2847844006708166E-2</v>
      </c>
      <c r="BF53" s="120" t="str">
        <f t="shared" si="32"/>
        <v/>
      </c>
      <c r="BG53" s="120">
        <f t="shared" si="33"/>
        <v>904</v>
      </c>
      <c r="BH53" s="120" t="str">
        <f>IF(BG53&lt;&gt;"", IF(RANK(BG53, BG$5:BG$62)+COUNTIF(BG$5:BG53,BG53)-1&lt;=(BH$65-BF$63),RANK(BG53, BG$5:BG$62)+COUNTIF(BG$5:BG53,BG53)-1, ""), "")</f>
        <v/>
      </c>
      <c r="BI53" s="121" t="str">
        <f t="shared" si="34"/>
        <v/>
      </c>
      <c r="BJ53" s="118">
        <v>993</v>
      </c>
      <c r="BK53" s="119">
        <f t="shared" si="151"/>
        <v>1.3923163208076276E-2</v>
      </c>
      <c r="BL53" s="120" t="str">
        <f t="shared" si="35"/>
        <v/>
      </c>
      <c r="BM53" s="120">
        <f t="shared" si="36"/>
        <v>993</v>
      </c>
      <c r="BN53" s="120" t="str">
        <f>IF(BM53&lt;&gt;"", IF(RANK(BM53, BM$5:BM$62)+COUNTIF(BM$5:BM53,BM53)-1&lt;=(BN$65-BL$63),RANK(BM53, BM$5:BM$62)+COUNTIF(BM$5:BM53,BM53)-1, ""), "")</f>
        <v/>
      </c>
      <c r="BO53" s="121" t="str">
        <f t="shared" si="37"/>
        <v/>
      </c>
      <c r="BP53" s="118">
        <v>1131</v>
      </c>
      <c r="BQ53" s="119">
        <f t="shared" si="152"/>
        <v>1.5754063879873523E-2</v>
      </c>
      <c r="BR53" s="120" t="str">
        <f t="shared" si="38"/>
        <v/>
      </c>
      <c r="BS53" s="120">
        <f t="shared" si="39"/>
        <v>1131</v>
      </c>
      <c r="BT53" s="120" t="str">
        <f>IF(BS53&lt;&gt;"", IF(RANK(BS53, BS$5:BS$62)+COUNTIF(BS$5:BS53,BS53)-1&lt;=(BT$65-BR$63),RANK(BS53, BS$5:BS$62)+COUNTIF(BS$5:BS53,BS53)-1, ""), "")</f>
        <v/>
      </c>
      <c r="BU53" s="121" t="str">
        <f t="shared" si="40"/>
        <v/>
      </c>
      <c r="BV53" s="118">
        <v>926</v>
      </c>
      <c r="BW53" s="119">
        <f t="shared" si="153"/>
        <v>1.3403777954693493E-2</v>
      </c>
      <c r="BX53" s="120" t="str">
        <f t="shared" si="41"/>
        <v/>
      </c>
      <c r="BY53" s="120">
        <f t="shared" si="42"/>
        <v>926</v>
      </c>
      <c r="BZ53" s="120" t="str">
        <f>IF(BY53&lt;&gt;"", IF(RANK(BY53, BY$5:BY$62)+COUNTIF(BY$5:BY53,BY53)-1&lt;=(BZ$65-BX$63),RANK(BY53, BY$5:BY$62)+COUNTIF(BY$5:BY53,BY53)-1, ""), "")</f>
        <v/>
      </c>
      <c r="CA53" s="121" t="str">
        <f t="shared" si="43"/>
        <v/>
      </c>
      <c r="CB53" s="118">
        <v>802</v>
      </c>
      <c r="CC53" s="119">
        <f t="shared" si="154"/>
        <v>1.1079490509214489E-2</v>
      </c>
      <c r="CD53" s="120" t="str">
        <f t="shared" si="44"/>
        <v/>
      </c>
      <c r="CE53" s="120">
        <f t="shared" si="45"/>
        <v>802</v>
      </c>
      <c r="CF53" s="120" t="str">
        <f>IF(CE53&lt;&gt;"", IF(RANK(CE53, CE$5:CE$62)+COUNTIF(CE$5:CE53,CE53)-1&lt;=(CF$65-CD$63),RANK(CE53, CE$5:CE$62)+COUNTIF(CE$5:CE53,CE53)-1, ""), "")</f>
        <v/>
      </c>
      <c r="CG53" s="121" t="str">
        <f t="shared" si="46"/>
        <v/>
      </c>
      <c r="CH53" s="118">
        <v>548</v>
      </c>
      <c r="CI53" s="119">
        <f t="shared" si="155"/>
        <v>8.2035928143712571E-3</v>
      </c>
      <c r="CJ53" s="120" t="str">
        <f t="shared" si="47"/>
        <v/>
      </c>
      <c r="CK53" s="120">
        <f t="shared" si="48"/>
        <v>548</v>
      </c>
      <c r="CL53" s="120" t="str">
        <f>IF(CK53&lt;&gt;"", IF(RANK(CK53, CK$5:CK$62)+COUNTIF(CK$5:CK53,CK53)-1&lt;=(CL$65-CJ$63),RANK(CK53, CK$5:CK$62)+COUNTIF(CK$5:CK53,CK53)-1, ""), "")</f>
        <v/>
      </c>
      <c r="CM53" s="121" t="str">
        <f t="shared" si="49"/>
        <v/>
      </c>
      <c r="CN53" s="118">
        <v>328</v>
      </c>
      <c r="CO53" s="119">
        <f t="shared" si="156"/>
        <v>4.5409865570184543E-3</v>
      </c>
      <c r="CP53" s="120" t="str">
        <f t="shared" si="50"/>
        <v/>
      </c>
      <c r="CQ53" s="120">
        <f t="shared" si="51"/>
        <v>328</v>
      </c>
      <c r="CR53" s="120" t="str">
        <f>IF(CQ53&lt;&gt;"", IF(RANK(CQ53, CQ$5:CQ$62)+COUNTIF(CQ$5:CQ53,CQ53)-1&lt;=(CR$65-CP$63),RANK(CQ53, CQ$5:CQ$62)+COUNTIF(CQ$5:CQ53,CQ53)-1, ""), "")</f>
        <v/>
      </c>
      <c r="CS53" s="121" t="str">
        <f t="shared" si="52"/>
        <v/>
      </c>
      <c r="CT53" s="118">
        <v>398</v>
      </c>
      <c r="CU53" s="119">
        <f t="shared" si="157"/>
        <v>5.4946572051798879E-3</v>
      </c>
      <c r="CV53" s="120" t="str">
        <f t="shared" si="53"/>
        <v/>
      </c>
      <c r="CW53" s="120">
        <f t="shared" si="54"/>
        <v>398</v>
      </c>
      <c r="CX53" s="120" t="str">
        <f>IF(CW53&lt;&gt;"", IF(RANK(CW53, CW$5:CW$62)+COUNTIF(CW$5:CW53,CW53)-1&lt;=(CX$65-CV$63),RANK(CW53, CW$5:CW$62)+COUNTIF(CW$5:CW53,CW53)-1, ""), "")</f>
        <v/>
      </c>
      <c r="CY53" s="121" t="str">
        <f t="shared" si="55"/>
        <v/>
      </c>
      <c r="CZ53" s="118">
        <v>290</v>
      </c>
      <c r="DA53" s="119">
        <f t="shared" si="158"/>
        <v>3.9618027568682629E-3</v>
      </c>
      <c r="DB53" s="120" t="str">
        <f t="shared" si="56"/>
        <v/>
      </c>
      <c r="DC53" s="120">
        <f t="shared" si="57"/>
        <v>290</v>
      </c>
      <c r="DD53" s="120" t="str">
        <f>IF(DC53&lt;&gt;"", IF(RANK(DC53, DC$5:DC$62)+COUNTIF(DC$5:DC53,DC53)-1&lt;=(DD$65-DB$63),RANK(DC53, DC$5:DC$62)+COUNTIF(DC$5:DC53,DC53)-1, ""), "")</f>
        <v/>
      </c>
      <c r="DE53" s="121" t="str">
        <f t="shared" si="58"/>
        <v/>
      </c>
      <c r="DF53" s="118">
        <v>499</v>
      </c>
      <c r="DG53" s="119">
        <f t="shared" si="159"/>
        <v>7.7875056572561134E-3</v>
      </c>
      <c r="DH53" s="120" t="str">
        <f t="shared" si="59"/>
        <v/>
      </c>
      <c r="DI53" s="120">
        <f t="shared" si="60"/>
        <v>499</v>
      </c>
      <c r="DJ53" s="120" t="str">
        <f>IF(DI53&lt;&gt;"", IF(RANK(DI53, DI$5:DI$62)+COUNTIF(DI$5:DI53,DI53)-1&lt;=(DJ$65-DH$63),RANK(DI53, DI$5:DI$62)+COUNTIF(DI$5:DI53,DI53)-1, ""), "")</f>
        <v/>
      </c>
      <c r="DK53" s="121" t="str">
        <f t="shared" si="61"/>
        <v/>
      </c>
      <c r="DL53" s="118">
        <v>280</v>
      </c>
      <c r="DM53" s="119">
        <f t="shared" si="160"/>
        <v>3.8337258338353689E-3</v>
      </c>
      <c r="DN53" s="120" t="str">
        <f t="shared" si="62"/>
        <v/>
      </c>
      <c r="DO53" s="120">
        <f t="shared" si="63"/>
        <v>280</v>
      </c>
      <c r="DP53" s="120" t="str">
        <f>IF(DO53&lt;&gt;"", IF(RANK(DO53, DO$5:DO$62)+COUNTIF(DO$5:DO53,DO53)-1&lt;=(DP$65-DN$63),RANK(DO53, DO$5:DO$62)+COUNTIF(DO$5:DO53,DO53)-1, ""), "")</f>
        <v/>
      </c>
      <c r="DQ53" s="121" t="str">
        <f t="shared" si="64"/>
        <v/>
      </c>
      <c r="DR53" s="118">
        <v>196</v>
      </c>
      <c r="DS53" s="119">
        <f t="shared" si="161"/>
        <v>2.9891718773829494E-3</v>
      </c>
      <c r="DT53" s="120" t="str">
        <f t="shared" si="65"/>
        <v/>
      </c>
      <c r="DU53" s="120">
        <f t="shared" si="66"/>
        <v>196</v>
      </c>
      <c r="DV53" s="120" t="str">
        <f>IF(DU53&lt;&gt;"", IF(RANK(DU53, DU$5:DU$62)+COUNTIF(DU$5:DU53,DU53)-1&lt;=(DV$65-DT$63),RANK(DU53, DU$5:DU$62)+COUNTIF(DU$5:DU53,DU53)-1, ""), "")</f>
        <v/>
      </c>
      <c r="DW53" s="121" t="str">
        <f t="shared" si="67"/>
        <v/>
      </c>
      <c r="DX53" s="118">
        <v>186</v>
      </c>
      <c r="DY53" s="119">
        <f t="shared" si="162"/>
        <v>2.6407700826305476E-3</v>
      </c>
      <c r="DZ53" s="120" t="str">
        <f t="shared" si="68"/>
        <v/>
      </c>
      <c r="EA53" s="120">
        <f t="shared" si="69"/>
        <v>186</v>
      </c>
      <c r="EB53" s="120" t="str">
        <f>IF(EA53&lt;&gt;"", IF(RANK(EA53, EA$5:EA$62)+COUNTIF(EA$5:EA53,EA53)-1&lt;=(EB$65-DZ$63),RANK(EA53, EA$5:EA$62)+COUNTIF(EA$5:EA53,EA53)-1, ""), "")</f>
        <v/>
      </c>
      <c r="EC53" s="121" t="str">
        <f t="shared" si="70"/>
        <v/>
      </c>
      <c r="ED53" s="118">
        <v>234</v>
      </c>
      <c r="EE53" s="119">
        <f t="shared" si="163"/>
        <v>3.8822065532973871E-3</v>
      </c>
      <c r="EF53" s="120" t="str">
        <f t="shared" si="71"/>
        <v/>
      </c>
      <c r="EG53" s="122">
        <f t="shared" si="72"/>
        <v>234</v>
      </c>
      <c r="EH53" s="120" t="str">
        <f>IF(EG53&lt;&gt;"", IF(RANK(EG53, EG$5:EG$62)+COUNTIF(EG$5:EG53,EG53)-1&lt;=(EH$65-EF$63),RANK(EG53, EG$5:EG$62)+COUNTIF(EG$5:EG53,EG53)-1, ""), "")</f>
        <v/>
      </c>
      <c r="EI53" s="121" t="str">
        <f t="shared" si="73"/>
        <v/>
      </c>
      <c r="EJ53" s="118">
        <v>221</v>
      </c>
      <c r="EK53" s="119">
        <f t="shared" si="164"/>
        <v>3.3872327381408536E-3</v>
      </c>
      <c r="EL53" s="120" t="str">
        <f t="shared" si="74"/>
        <v/>
      </c>
      <c r="EM53" s="120">
        <f t="shared" si="75"/>
        <v>221</v>
      </c>
      <c r="EN53" s="120" t="str">
        <f>IF(EM53&lt;&gt;"", IF(RANK(EM53, EM$5:EM$62)+COUNTIF(EM$5:EM53,EM53)-1&lt;=(EN$65-EL$63),RANK(EM53, EM$5:EM$62)+COUNTIF(EM$5:EM53,EM53)-1, ""), "")</f>
        <v/>
      </c>
      <c r="EO53" s="121" t="str">
        <f t="shared" si="76"/>
        <v/>
      </c>
      <c r="EP53" s="118">
        <v>164</v>
      </c>
      <c r="EQ53" s="119">
        <f t="shared" si="165"/>
        <v>2.3679916831511618E-3</v>
      </c>
      <c r="ER53" s="120" t="str">
        <f t="shared" si="77"/>
        <v/>
      </c>
      <c r="ES53" s="120">
        <f t="shared" si="78"/>
        <v>164</v>
      </c>
      <c r="ET53" s="120" t="str">
        <f>IF(ES53&lt;&gt;"", IF(RANK(ES53, ES$5:ES$62)+COUNTIF(ES$5:ES53,ES53)-1&lt;=(ET$65-ER$63),RANK(ES53, ES$5:ES$62)+COUNTIF(ES$5:ES53,ES53)-1, ""), "")</f>
        <v/>
      </c>
      <c r="EU53" s="121" t="str">
        <f t="shared" si="79"/>
        <v/>
      </c>
      <c r="EV53" s="118">
        <v>342</v>
      </c>
      <c r="EW53" s="119">
        <f t="shared" si="166"/>
        <v>5.4988343114398264E-3</v>
      </c>
      <c r="EX53" s="120" t="str">
        <f t="shared" si="80"/>
        <v/>
      </c>
      <c r="EY53" s="120">
        <f t="shared" si="81"/>
        <v>342</v>
      </c>
      <c r="EZ53" s="120" t="str">
        <f>IF(EY53&lt;&gt;"", IF(RANK(EY53, EY$5:EY$62)+COUNTIF(EY$5:EY53,EY53)-1&lt;=(EZ$65-EX$63),RANK(EY53, EY$5:EY$62)+COUNTIF(EY$5:EY53,EY53)-1, ""), "")</f>
        <v/>
      </c>
      <c r="FA53" s="121" t="str">
        <f t="shared" si="82"/>
        <v/>
      </c>
      <c r="FB53" s="118">
        <v>368</v>
      </c>
      <c r="FC53" s="119">
        <f t="shared" si="167"/>
        <v>6.1148867582791911E-3</v>
      </c>
      <c r="FD53" s="120" t="str">
        <f t="shared" si="83"/>
        <v/>
      </c>
      <c r="FE53" s="120">
        <f t="shared" si="84"/>
        <v>368</v>
      </c>
      <c r="FF53" s="120" t="str">
        <f>IF(FE53&lt;&gt;"", IF(RANK(FE53, FE$5:FE$62)+COUNTIF(FE$5:FE53,FE53)-1&lt;=(FF$65-FD$63),RANK(FE53, FE$5:FE$62)+COUNTIF(FE$5:FE53,FE53)-1, ""), "")</f>
        <v/>
      </c>
      <c r="FG53" s="121" t="str">
        <f t="shared" si="85"/>
        <v/>
      </c>
      <c r="FH53" s="118">
        <v>145</v>
      </c>
      <c r="FI53" s="119">
        <f t="shared" si="168"/>
        <v>2.1647283639132319E-3</v>
      </c>
      <c r="FJ53" s="120" t="str">
        <f t="shared" si="86"/>
        <v/>
      </c>
      <c r="FK53" s="120">
        <f t="shared" si="87"/>
        <v>145</v>
      </c>
      <c r="FL53" s="120" t="str">
        <f>IF(FK53&lt;&gt;"", IF(RANK(FK53, FK$5:FK$62)+COUNTIF(FK$5:FK53,FK53)-1&lt;=(FL$65-FJ$63),RANK(FK53, FK$5:FK$62)+COUNTIF(FK$5:FK53,FK53)-1, ""), "")</f>
        <v/>
      </c>
      <c r="FM53" s="121" t="str">
        <f t="shared" si="88"/>
        <v/>
      </c>
      <c r="FN53" s="118">
        <v>153</v>
      </c>
      <c r="FO53" s="119">
        <f t="shared" si="169"/>
        <v>2.3224043715846993E-3</v>
      </c>
      <c r="FP53" s="120" t="str">
        <f t="shared" si="89"/>
        <v/>
      </c>
      <c r="FQ53" s="120">
        <f t="shared" si="90"/>
        <v>153</v>
      </c>
      <c r="FR53" s="120" t="str">
        <f>IF(FQ53&lt;&gt;"", IF(RANK(FQ53, FQ$5:FQ$62)+COUNTIF(FQ$5:FQ53,FQ53)-1&lt;=(FR$65-FP$63),RANK(FQ53, FQ$5:FQ$62)+COUNTIF(FQ$5:FQ53,FQ53)-1, ""), "")</f>
        <v/>
      </c>
      <c r="FS53" s="121" t="str">
        <f t="shared" si="91"/>
        <v/>
      </c>
      <c r="FT53" s="118">
        <v>498</v>
      </c>
      <c r="FU53" s="119">
        <f t="shared" si="170"/>
        <v>8.7287259215115768E-3</v>
      </c>
      <c r="FV53" s="120" t="str">
        <f t="shared" si="92"/>
        <v/>
      </c>
      <c r="FW53" s="120">
        <f t="shared" si="93"/>
        <v>498</v>
      </c>
      <c r="FX53" s="120" t="str">
        <f>IF(FW53&lt;&gt;"", IF(RANK(FW53, FW$5:FW$62)+COUNTIF(FW$5:FW53,FW53)-1&lt;=(FX$65-FV$63),RANK(FW53, FW$5:FW$62)+COUNTIF(FW$5:FW53,FW53)-1, ""), "")</f>
        <v/>
      </c>
      <c r="FY53" s="121" t="str">
        <f t="shared" si="94"/>
        <v/>
      </c>
      <c r="FZ53" s="118">
        <v>203</v>
      </c>
      <c r="GA53" s="119">
        <f t="shared" si="171"/>
        <v>3.5442419163349394E-3</v>
      </c>
      <c r="GB53" s="120" t="str">
        <f t="shared" si="95"/>
        <v/>
      </c>
      <c r="GC53" s="120">
        <f t="shared" si="96"/>
        <v>203</v>
      </c>
      <c r="GD53" s="120" t="str">
        <f>IF(GC53&lt;&gt;"", IF(RANK(GC53, GC$5:GC$62)+COUNTIF(GC$5:GC53,GC53)-1&lt;=(GD$65-GB$63),RANK(GC53, GC$5:GC$62)+COUNTIF(GC$5:GC53,GC53)-1, ""), "")</f>
        <v/>
      </c>
      <c r="GE53" s="121" t="str">
        <f t="shared" si="97"/>
        <v/>
      </c>
      <c r="GF53" s="118">
        <v>139</v>
      </c>
      <c r="GG53" s="119">
        <f t="shared" si="172"/>
        <v>2.267943676679339E-3</v>
      </c>
      <c r="GH53" s="120" t="str">
        <f t="shared" si="98"/>
        <v/>
      </c>
      <c r="GI53" s="120">
        <f t="shared" si="99"/>
        <v>139</v>
      </c>
      <c r="GJ53" s="120" t="str">
        <f>IF(GI53&lt;&gt;"", IF(RANK(GI53, GI$5:GI$62)+COUNTIF(GI$5:GI53,GI53)-1&lt;=(GJ$65-GH$63),RANK(GI53, GI$5:GI$62)+COUNTIF(GI$5:GI53,GI53)-1, ""), "")</f>
        <v/>
      </c>
      <c r="GK53" s="121" t="str">
        <f t="shared" si="100"/>
        <v/>
      </c>
      <c r="GL53" s="118">
        <v>110</v>
      </c>
      <c r="GM53" s="119">
        <f t="shared" si="173"/>
        <v>1.8261201587064428E-3</v>
      </c>
      <c r="GN53" s="120" t="str">
        <f t="shared" si="101"/>
        <v/>
      </c>
      <c r="GO53" s="120">
        <f t="shared" si="102"/>
        <v>110</v>
      </c>
      <c r="GP53" s="120" t="str">
        <f>IF(GO53&lt;&gt;"", IF(RANK(GO53, GO$5:GO$62)+COUNTIF(GO$5:GO53,GO53)-1&lt;=(GP$65-GN$63),RANK(GO53, GO$5:GO$62)+COUNTIF(GO$5:GO53,GO53)-1, ""), "")</f>
        <v/>
      </c>
      <c r="GQ53" s="121" t="str">
        <f t="shared" si="103"/>
        <v/>
      </c>
      <c r="GR53" s="118">
        <v>1493</v>
      </c>
      <c r="GS53" s="119">
        <f t="shared" si="174"/>
        <v>2.9515261742843586E-2</v>
      </c>
      <c r="GT53" s="120" t="str">
        <f t="shared" si="104"/>
        <v/>
      </c>
      <c r="GU53" s="120">
        <f t="shared" si="105"/>
        <v>1493</v>
      </c>
      <c r="GV53" s="120" t="str">
        <f>IF(GU53&lt;&gt;"", IF(RANK(GU53, GU$5:GU$62)+COUNTIF(GU$5:GU53,GU53)-1&lt;=(GV$65-GT$63),RANK(GU53, GU$5:GU$62)+COUNTIF(GU$5:GU53,GU53)-1, ""), "")</f>
        <v/>
      </c>
      <c r="GW53" s="121" t="str">
        <f t="shared" si="106"/>
        <v/>
      </c>
      <c r="GX53" s="118">
        <v>395</v>
      </c>
      <c r="GY53" s="119">
        <f t="shared" si="175"/>
        <v>6.3639878842559772E-3</v>
      </c>
      <c r="GZ53" s="120" t="str">
        <f t="shared" si="107"/>
        <v/>
      </c>
      <c r="HA53" s="120">
        <f t="shared" si="108"/>
        <v>395</v>
      </c>
      <c r="HB53" s="120" t="str">
        <f>IF(HA53&lt;&gt;"", IF(RANK(HA53, HA$5:HA$62)+COUNTIF(HA$5:HA53,HA53)-1&lt;=(HB$65-GZ$63),RANK(HA53, HA$5:HA$62)+COUNTIF(HA$5:HA53,HA53)-1, ""), "")</f>
        <v/>
      </c>
      <c r="HC53" s="121" t="str">
        <f t="shared" si="109"/>
        <v/>
      </c>
      <c r="HD53" s="118">
        <v>230</v>
      </c>
      <c r="HE53" s="119">
        <f t="shared" si="176"/>
        <v>4.3980419152516445E-3</v>
      </c>
      <c r="HF53" s="120" t="str">
        <f t="shared" si="110"/>
        <v/>
      </c>
      <c r="HG53" s="120">
        <f t="shared" si="111"/>
        <v>230</v>
      </c>
      <c r="HH53" s="120" t="str">
        <f>IF(HG53&lt;&gt;"", IF(RANK(HG53, HG$5:HG$62)+COUNTIF(HG$5:HG53,HG53)-1&lt;=(HH$65-HF$63),RANK(HG53, HG$5:HG$62)+COUNTIF(HG$5:HG53,HG53)-1, ""), "")</f>
        <v/>
      </c>
      <c r="HI53" s="121" t="str">
        <f t="shared" si="112"/>
        <v/>
      </c>
      <c r="HJ53" s="118">
        <v>1070</v>
      </c>
      <c r="HK53" s="119">
        <f t="shared" si="177"/>
        <v>1.4673614920460779E-2</v>
      </c>
      <c r="HL53" s="120" t="str">
        <f t="shared" si="113"/>
        <v/>
      </c>
      <c r="HM53" s="120">
        <f t="shared" si="114"/>
        <v>1070</v>
      </c>
      <c r="HN53" s="120" t="str">
        <f>IF(HM53&lt;&gt;"", IF(RANK(HM53, HM$5:HM$62)+COUNTIF(HM$5:HM53,HM53)-1&lt;=(HN$65-HL$63),RANK(HM53, HM$5:HM$62)+COUNTIF(HM$5:HM53,HM53)-1, ""), "")</f>
        <v/>
      </c>
      <c r="HO53" s="121" t="str">
        <f t="shared" si="115"/>
        <v/>
      </c>
      <c r="HP53" s="118">
        <v>1341</v>
      </c>
      <c r="HQ53" s="119">
        <f t="shared" si="178"/>
        <v>1.8185516680227828E-2</v>
      </c>
      <c r="HR53" s="120" t="str">
        <f t="shared" si="116"/>
        <v/>
      </c>
      <c r="HS53" s="120">
        <f t="shared" si="117"/>
        <v>1341</v>
      </c>
      <c r="HT53" s="120" t="str">
        <f>IF(HS53&lt;&gt;"", IF(RANK(HS53, HS$5:HS$62)+COUNTIF(HS$5:HS53,HS53)-1&lt;=(HT$65-HR$63),RANK(HS53, HS$5:HS$62)+COUNTIF(HS$5:HS53,HS53)-1, ""), "")</f>
        <v/>
      </c>
      <c r="HU53" s="121" t="str">
        <f t="shared" si="118"/>
        <v/>
      </c>
      <c r="HV53" s="118">
        <v>2983</v>
      </c>
      <c r="HW53" s="119">
        <f t="shared" si="179"/>
        <v>4.6626131265923694E-2</v>
      </c>
      <c r="HX53" s="120" t="str">
        <f t="shared" si="119"/>
        <v/>
      </c>
      <c r="HY53" s="120">
        <f t="shared" si="120"/>
        <v>2983</v>
      </c>
      <c r="HZ53" s="120" t="str">
        <f>IF(HY53&lt;&gt;"", IF(RANK(HY53, HY$5:HY$62)+COUNTIF(HY$5:HY53,HY53)-1&lt;=(HZ$65-HX$63),RANK(HY53, HY$5:HY$62)+COUNTIF(HY$5:HY53,HY53)-1, ""), "")</f>
        <v/>
      </c>
      <c r="IA53" s="121" t="str">
        <f t="shared" si="121"/>
        <v/>
      </c>
      <c r="IB53" s="118">
        <v>897</v>
      </c>
      <c r="IC53" s="119">
        <f t="shared" si="180"/>
        <v>1.3185553219950316E-2</v>
      </c>
      <c r="ID53" s="120" t="str">
        <f t="shared" si="122"/>
        <v/>
      </c>
      <c r="IE53" s="120">
        <f t="shared" si="123"/>
        <v>897</v>
      </c>
      <c r="IF53" s="120" t="str">
        <f>IF(IE53&lt;&gt;"", IF(RANK(IE53, IE$5:IE$62)+COUNTIF(IE$5:IE53,IE53)-1&lt;=(IF$65-ID$63),RANK(IE53, IE$5:IE$62)+COUNTIF(IE$5:IE53,IE53)-1, ""), "")</f>
        <v/>
      </c>
      <c r="IG53" s="121" t="str">
        <f t="shared" si="124"/>
        <v/>
      </c>
      <c r="IH53" s="118">
        <v>249</v>
      </c>
      <c r="II53" s="119">
        <f t="shared" si="181"/>
        <v>4.2790857535659052E-3</v>
      </c>
      <c r="IJ53" s="120" t="str">
        <f t="shared" si="125"/>
        <v/>
      </c>
      <c r="IK53" s="120">
        <f t="shared" si="126"/>
        <v>249</v>
      </c>
      <c r="IL53" s="120" t="str">
        <f>IF(IK53&lt;&gt;"", IF(RANK(IK53, IK$5:IK$62)+COUNTIF(IK$5:IK53,IK53)-1&lt;=(IL$65-IJ$63),RANK(IK53, IK$5:IK$62)+COUNTIF(IK$5:IK53,IK53)-1, ""), "")</f>
        <v/>
      </c>
      <c r="IM53" s="121" t="str">
        <f t="shared" si="127"/>
        <v/>
      </c>
      <c r="IN53" s="123">
        <f t="shared" si="128"/>
        <v>1</v>
      </c>
      <c r="IO53" s="124">
        <f t="shared" si="129"/>
        <v>85776</v>
      </c>
      <c r="IP53" s="125">
        <v>78464</v>
      </c>
      <c r="IQ53" s="126">
        <f t="shared" si="130"/>
        <v>164240</v>
      </c>
      <c r="IR53" s="126"/>
      <c r="IS53" s="127">
        <f t="shared" si="182"/>
        <v>164240</v>
      </c>
      <c r="IT53" s="118">
        <f t="shared" si="183"/>
        <v>1</v>
      </c>
      <c r="IU53" s="118" t="str">
        <f t="shared" ref="IU53:IU62" si="188">IF(AND(IS53="", IT53&lt;&gt;""), IT53, "")</f>
        <v/>
      </c>
      <c r="IV53" s="118"/>
      <c r="IW53" s="128">
        <f t="shared" si="133"/>
        <v>2.1158404617128723</v>
      </c>
      <c r="IX53" s="118">
        <f t="shared" si="134"/>
        <v>2</v>
      </c>
      <c r="IY53" s="127">
        <f t="shared" si="135"/>
        <v>8992</v>
      </c>
      <c r="IZ53" s="127" t="str">
        <f>IF(IY53&lt;&gt;"", IF(RANK(IY53, $IY$5:$IY$62)+COUNTIF(IY$5:IY53,IY53)-1&lt;=(400-$IU$63-$IX$63), RANK(IY53, $IY$5:$IY$62)+COUNTIF(IY$5:IY53,IY53)-1, ""), "")</f>
        <v/>
      </c>
      <c r="JA53" s="127">
        <f t="shared" si="136"/>
        <v>2</v>
      </c>
      <c r="JB53" s="129">
        <f t="shared" si="137"/>
        <v>1</v>
      </c>
      <c r="JD53" s="131">
        <f t="shared" si="184"/>
        <v>5.1454478763999761E-3</v>
      </c>
      <c r="JE53" s="132">
        <f t="shared" si="185"/>
        <v>5.0000000000000001E-3</v>
      </c>
      <c r="JF53" s="133">
        <f t="shared" si="138"/>
        <v>-1.4544787639997597E-4</v>
      </c>
      <c r="JH53" s="134">
        <f t="shared" si="186"/>
        <v>164240</v>
      </c>
      <c r="JI53" s="132">
        <f t="shared" si="139"/>
        <v>5.2764718317234701E-3</v>
      </c>
      <c r="JJ53" s="132">
        <f t="shared" si="187"/>
        <v>5.0000000000000001E-3</v>
      </c>
      <c r="JK53" s="135">
        <f t="shared" si="140"/>
        <v>-2.7647183172346997E-4</v>
      </c>
    </row>
    <row r="54" spans="1:271" ht="15" customHeight="1" x14ac:dyDescent="0.2">
      <c r="A54" s="100" t="s">
        <v>246</v>
      </c>
      <c r="B54" s="77">
        <v>498</v>
      </c>
      <c r="C54" s="114">
        <f t="shared" si="141"/>
        <v>7.2079895788102477E-3</v>
      </c>
      <c r="D54" s="115" t="str">
        <f t="shared" si="5"/>
        <v/>
      </c>
      <c r="E54" s="115">
        <f t="shared" si="6"/>
        <v>498</v>
      </c>
      <c r="F54" s="115" t="str">
        <f>IF(E54&lt;&gt;"", IF(RANK(E54, E$5:E$62)+COUNTIF(E$5:E54,E54)-1&lt;=(F$65-D$63),RANK(E54, E$5:E$62)+COUNTIF(E$5:E54,E54)-1, ""), "")</f>
        <v/>
      </c>
      <c r="G54" s="117" t="str">
        <f t="shared" si="7"/>
        <v/>
      </c>
      <c r="H54" s="77">
        <v>265</v>
      </c>
      <c r="I54" s="114">
        <f t="shared" si="142"/>
        <v>4.3260362081068288E-3</v>
      </c>
      <c r="J54" s="115" t="str">
        <f t="shared" si="8"/>
        <v/>
      </c>
      <c r="K54" s="115">
        <f t="shared" si="9"/>
        <v>265</v>
      </c>
      <c r="L54" s="115" t="str">
        <f>IF(K54&lt;&gt;"", IF(RANK(K54, K$5:K$62)+COUNTIF(K$5:K54,K54)-1&lt;=(L$65-J$63),RANK(K54, K$5:K$62)+COUNTIF(K$5:K54,K54)-1, ""), "")</f>
        <v/>
      </c>
      <c r="M54" s="117" t="str">
        <f t="shared" si="10"/>
        <v/>
      </c>
      <c r="N54" s="77">
        <v>233</v>
      </c>
      <c r="O54" s="114">
        <f t="shared" si="143"/>
        <v>3.9945139722269846E-3</v>
      </c>
      <c r="P54" s="115" t="str">
        <f t="shared" si="11"/>
        <v/>
      </c>
      <c r="Q54" s="115">
        <f t="shared" si="12"/>
        <v>233</v>
      </c>
      <c r="R54" s="115" t="str">
        <f>IF(Q54&lt;&gt;"", IF(RANK(Q54, Q$5:Q$62)+COUNTIF(Q$5:Q54,Q54)-1&lt;=(R$65-P$63),RANK(Q54, Q$5:Q$62)+COUNTIF(Q$5:Q54,Q54)-1, ""), "")</f>
        <v/>
      </c>
      <c r="S54" s="117" t="str">
        <f t="shared" si="13"/>
        <v/>
      </c>
      <c r="T54" s="77">
        <v>191</v>
      </c>
      <c r="U54" s="114">
        <f t="shared" si="144"/>
        <v>3.343603389118409E-3</v>
      </c>
      <c r="V54" s="115" t="str">
        <f t="shared" si="14"/>
        <v/>
      </c>
      <c r="W54" s="115">
        <f t="shared" si="15"/>
        <v>191</v>
      </c>
      <c r="X54" s="115" t="str">
        <f>IF(W54&lt;&gt;"", IF(RANK(W54, W$5:W$62)+COUNTIF(W$5:W54,W54)-1&lt;=(X$65-V$63),RANK(W54, W$5:W$62)+COUNTIF(W$5:W54,W54)-1, ""), "")</f>
        <v/>
      </c>
      <c r="Y54" s="117" t="str">
        <f t="shared" si="16"/>
        <v/>
      </c>
      <c r="Z54" s="77">
        <v>146</v>
      </c>
      <c r="AA54" s="114">
        <f t="shared" si="145"/>
        <v>2.6363308053448898E-3</v>
      </c>
      <c r="AB54" s="115" t="str">
        <f t="shared" si="17"/>
        <v/>
      </c>
      <c r="AC54" s="115">
        <f t="shared" si="18"/>
        <v>146</v>
      </c>
      <c r="AD54" s="115" t="str">
        <f>IF(AC54&lt;&gt;"", IF(RANK(AC54, AC$5:AC$62)+COUNTIF(AC$5:AC54,AC54)-1&lt;=(AD$65-AB$63),RANK(AC54, AC$5:AC$62)+COUNTIF(AC$5:AC54,AC54)-1, ""), "")</f>
        <v/>
      </c>
      <c r="AE54" s="117" t="str">
        <f t="shared" si="19"/>
        <v/>
      </c>
      <c r="AF54" s="77">
        <v>646</v>
      </c>
      <c r="AG54" s="114">
        <f t="shared" si="146"/>
        <v>8.729493797464934E-3</v>
      </c>
      <c r="AH54" s="115" t="str">
        <f t="shared" si="20"/>
        <v/>
      </c>
      <c r="AI54" s="115">
        <f t="shared" si="21"/>
        <v>646</v>
      </c>
      <c r="AJ54" s="115" t="str">
        <f>IF(AI54&lt;&gt;"", IF(RANK(AI54, AI$5:AI$62)+COUNTIF(AI$5:AI54,AI54)-1&lt;=(AJ$65-AH$63),RANK(AI54, AI$5:AI$62)+COUNTIF(AI$5:AI54,AI54)-1, ""), "")</f>
        <v/>
      </c>
      <c r="AK54" s="117" t="str">
        <f t="shared" si="22"/>
        <v/>
      </c>
      <c r="AL54" s="77">
        <v>524</v>
      </c>
      <c r="AM54" s="114">
        <f t="shared" si="147"/>
        <v>8.2459950272243728E-3</v>
      </c>
      <c r="AN54" s="115" t="str">
        <f t="shared" si="23"/>
        <v/>
      </c>
      <c r="AO54" s="115">
        <f t="shared" si="24"/>
        <v>524</v>
      </c>
      <c r="AP54" s="115" t="str">
        <f>IF(AO54&lt;&gt;"", IF(RANK(AO54, AO$5:AO$62)+COUNTIF(AO$5:AO54,AO54)-1&lt;=(AP$65-AN$63),RANK(AO54, AO$5:AO$62)+COUNTIF(AO$5:AO54,AO54)-1, ""), "")</f>
        <v/>
      </c>
      <c r="AQ54" s="117" t="str">
        <f t="shared" si="25"/>
        <v/>
      </c>
      <c r="AR54" s="77">
        <v>995</v>
      </c>
      <c r="AS54" s="114">
        <f t="shared" si="148"/>
        <v>1.2818695971451025E-2</v>
      </c>
      <c r="AT54" s="115" t="str">
        <f t="shared" si="26"/>
        <v/>
      </c>
      <c r="AU54" s="115">
        <f t="shared" si="27"/>
        <v>995</v>
      </c>
      <c r="AV54" s="115" t="str">
        <f>IF(AU54&lt;&gt;"", IF(RANK(AU54, AU$5:AU$62)+COUNTIF(AU$5:AU54,AU54)-1&lt;=(AV$65-AT$63),RANK(AU54, AU$5:AU$62)+COUNTIF(AU$5:AU54,AU54)-1, ""), "")</f>
        <v/>
      </c>
      <c r="AW54" s="117" t="str">
        <f t="shared" si="28"/>
        <v/>
      </c>
      <c r="AX54" s="77">
        <v>889</v>
      </c>
      <c r="AY54" s="114">
        <f t="shared" si="149"/>
        <v>1.2212880536322673E-2</v>
      </c>
      <c r="AZ54" s="115" t="str">
        <f t="shared" si="29"/>
        <v/>
      </c>
      <c r="BA54" s="115">
        <f t="shared" si="30"/>
        <v>889</v>
      </c>
      <c r="BB54" s="115" t="str">
        <f>IF(BA54&lt;&gt;"", IF(RANK(BA54, BA$5:BA$62)+COUNTIF(BA$5:BA54,BA54)-1&lt;=(BB$65-AZ$63),RANK(BA54, BA$5:BA$62)+COUNTIF(BA$5:BA54,BA54)-1, ""), "")</f>
        <v/>
      </c>
      <c r="BC54" s="117" t="str">
        <f t="shared" si="31"/>
        <v/>
      </c>
      <c r="BD54" s="77">
        <v>880</v>
      </c>
      <c r="BE54" s="114">
        <f t="shared" si="150"/>
        <v>1.2506750802990251E-2</v>
      </c>
      <c r="BF54" s="115" t="str">
        <f t="shared" si="32"/>
        <v/>
      </c>
      <c r="BG54" s="115">
        <f t="shared" si="33"/>
        <v>880</v>
      </c>
      <c r="BH54" s="115" t="str">
        <f>IF(BG54&lt;&gt;"", IF(RANK(BG54, BG$5:BG$62)+COUNTIF(BG$5:BG54,BG54)-1&lt;=(BH$65-BF$63),RANK(BG54, BG$5:BG$62)+COUNTIF(BG$5:BG54,BG54)-1, ""), "")</f>
        <v/>
      </c>
      <c r="BI54" s="117" t="str">
        <f t="shared" si="34"/>
        <v/>
      </c>
      <c r="BJ54" s="77">
        <v>444</v>
      </c>
      <c r="BK54" s="114">
        <f t="shared" si="151"/>
        <v>6.2254627033090301E-3</v>
      </c>
      <c r="BL54" s="115" t="str">
        <f t="shared" si="35"/>
        <v/>
      </c>
      <c r="BM54" s="115">
        <f t="shared" si="36"/>
        <v>444</v>
      </c>
      <c r="BN54" s="115" t="str">
        <f>IF(BM54&lt;&gt;"", IF(RANK(BM54, BM$5:BM$62)+COUNTIF(BM$5:BM54,BM54)-1&lt;=(BN$65-BL$63),RANK(BM54, BM$5:BM$62)+COUNTIF(BM$5:BM54,BM54)-1, ""), "")</f>
        <v/>
      </c>
      <c r="BO54" s="117" t="str">
        <f t="shared" si="37"/>
        <v/>
      </c>
      <c r="BP54" s="77">
        <v>814</v>
      </c>
      <c r="BQ54" s="114">
        <f t="shared" si="152"/>
        <v>1.1338468610271482E-2</v>
      </c>
      <c r="BR54" s="115" t="str">
        <f t="shared" si="38"/>
        <v/>
      </c>
      <c r="BS54" s="115">
        <f t="shared" si="39"/>
        <v>814</v>
      </c>
      <c r="BT54" s="115" t="str">
        <f>IF(BS54&lt;&gt;"", IF(RANK(BS54, BS$5:BS$62)+COUNTIF(BS$5:BS54,BS54)-1&lt;=(BT$65-BR$63),RANK(BS54, BS$5:BS$62)+COUNTIF(BS$5:BS54,BS54)-1, ""), "")</f>
        <v/>
      </c>
      <c r="BU54" s="117" t="str">
        <f t="shared" si="40"/>
        <v/>
      </c>
      <c r="BV54" s="77">
        <v>294</v>
      </c>
      <c r="BW54" s="114">
        <f t="shared" si="153"/>
        <v>4.2556271260041981E-3</v>
      </c>
      <c r="BX54" s="115" t="str">
        <f t="shared" si="41"/>
        <v/>
      </c>
      <c r="BY54" s="115">
        <f t="shared" si="42"/>
        <v>294</v>
      </c>
      <c r="BZ54" s="115" t="str">
        <f>IF(BY54&lt;&gt;"", IF(RANK(BY54, BY$5:BY$62)+COUNTIF(BY$5:BY54,BY54)-1&lt;=(BZ$65-BX$63),RANK(BY54, BY$5:BY$62)+COUNTIF(BY$5:BY54,BY54)-1, ""), "")</f>
        <v/>
      </c>
      <c r="CA54" s="117" t="str">
        <f t="shared" si="43"/>
        <v/>
      </c>
      <c r="CB54" s="77">
        <v>1090</v>
      </c>
      <c r="CC54" s="114">
        <f t="shared" si="154"/>
        <v>1.5058160417760341E-2</v>
      </c>
      <c r="CD54" s="115" t="str">
        <f t="shared" si="44"/>
        <v/>
      </c>
      <c r="CE54" s="115">
        <f t="shared" si="45"/>
        <v>1090</v>
      </c>
      <c r="CF54" s="115" t="str">
        <f>IF(CE54&lt;&gt;"", IF(RANK(CE54, CE$5:CE$62)+COUNTIF(CE$5:CE54,CE54)-1&lt;=(CF$65-CD$63),RANK(CE54, CE$5:CE$62)+COUNTIF(CE$5:CE54,CE54)-1, ""), "")</f>
        <v/>
      </c>
      <c r="CG54" s="117" t="str">
        <f t="shared" si="46"/>
        <v/>
      </c>
      <c r="CH54" s="77">
        <v>825</v>
      </c>
      <c r="CI54" s="114">
        <f t="shared" si="155"/>
        <v>1.2350299401197605E-2</v>
      </c>
      <c r="CJ54" s="115" t="str">
        <f t="shared" si="47"/>
        <v/>
      </c>
      <c r="CK54" s="115">
        <f t="shared" si="48"/>
        <v>825</v>
      </c>
      <c r="CL54" s="115" t="str">
        <f>IF(CK54&lt;&gt;"", IF(RANK(CK54, CK$5:CK$62)+COUNTIF(CK$5:CK54,CK54)-1&lt;=(CL$65-CJ$63),RANK(CK54, CK$5:CK$62)+COUNTIF(CK$5:CK54,CK54)-1, ""), "")</f>
        <v/>
      </c>
      <c r="CM54" s="117" t="str">
        <f t="shared" si="49"/>
        <v/>
      </c>
      <c r="CN54" s="77">
        <v>237</v>
      </c>
      <c r="CO54" s="114">
        <f t="shared" si="156"/>
        <v>3.281139676870042E-3</v>
      </c>
      <c r="CP54" s="115" t="str">
        <f t="shared" si="50"/>
        <v/>
      </c>
      <c r="CQ54" s="115">
        <f t="shared" si="51"/>
        <v>237</v>
      </c>
      <c r="CR54" s="115" t="str">
        <f>IF(CQ54&lt;&gt;"", IF(RANK(CQ54, CQ$5:CQ$62)+COUNTIF(CQ$5:CQ54,CQ54)-1&lt;=(CR$65-CP$63),RANK(CQ54, CQ$5:CQ$62)+COUNTIF(CQ$5:CQ54,CQ54)-1, ""), "")</f>
        <v/>
      </c>
      <c r="CS54" s="117" t="str">
        <f t="shared" si="52"/>
        <v/>
      </c>
      <c r="CT54" s="77">
        <v>472</v>
      </c>
      <c r="CU54" s="114">
        <f t="shared" si="157"/>
        <v>6.5162768865449925E-3</v>
      </c>
      <c r="CV54" s="115" t="str">
        <f t="shared" si="53"/>
        <v/>
      </c>
      <c r="CW54" s="115">
        <f t="shared" si="54"/>
        <v>472</v>
      </c>
      <c r="CX54" s="115" t="str">
        <f>IF(CW54&lt;&gt;"", IF(RANK(CW54, CW$5:CW$62)+COUNTIF(CW$5:CW54,CW54)-1&lt;=(CX$65-CV$63),RANK(CW54, CW$5:CW$62)+COUNTIF(CW$5:CW54,CW54)-1, ""), "")</f>
        <v/>
      </c>
      <c r="CY54" s="117" t="str">
        <f t="shared" si="55"/>
        <v/>
      </c>
      <c r="CZ54" s="77">
        <v>269</v>
      </c>
      <c r="DA54" s="114">
        <f t="shared" si="158"/>
        <v>3.6749135917157338E-3</v>
      </c>
      <c r="DB54" s="115" t="str">
        <f t="shared" si="56"/>
        <v/>
      </c>
      <c r="DC54" s="115">
        <f t="shared" si="57"/>
        <v>269</v>
      </c>
      <c r="DD54" s="115" t="str">
        <f>IF(DC54&lt;&gt;"", IF(RANK(DC54, DC$5:DC$62)+COUNTIF(DC$5:DC54,DC54)-1&lt;=(DD$65-DB$63),RANK(DC54, DC$5:DC$62)+COUNTIF(DC$5:DC54,DC54)-1, ""), "")</f>
        <v/>
      </c>
      <c r="DE54" s="117" t="str">
        <f t="shared" si="58"/>
        <v/>
      </c>
      <c r="DF54" s="77">
        <v>308</v>
      </c>
      <c r="DG54" s="114">
        <f t="shared" si="159"/>
        <v>4.8067169187071806E-3</v>
      </c>
      <c r="DH54" s="115" t="str">
        <f t="shared" si="59"/>
        <v/>
      </c>
      <c r="DI54" s="115">
        <f t="shared" si="60"/>
        <v>308</v>
      </c>
      <c r="DJ54" s="115" t="str">
        <f>IF(DI54&lt;&gt;"", IF(RANK(DI54, DI$5:DI$62)+COUNTIF(DI$5:DI54,DI54)-1&lt;=(DJ$65-DH$63),RANK(DI54, DI$5:DI$62)+COUNTIF(DI$5:DI54,DI54)-1, ""), "")</f>
        <v/>
      </c>
      <c r="DK54" s="117" t="str">
        <f t="shared" si="61"/>
        <v/>
      </c>
      <c r="DL54" s="77">
        <v>195</v>
      </c>
      <c r="DM54" s="114">
        <f t="shared" si="160"/>
        <v>2.6699162057067746E-3</v>
      </c>
      <c r="DN54" s="115" t="str">
        <f t="shared" si="62"/>
        <v/>
      </c>
      <c r="DO54" s="115">
        <f t="shared" si="63"/>
        <v>195</v>
      </c>
      <c r="DP54" s="115" t="str">
        <f>IF(DO54&lt;&gt;"", IF(RANK(DO54, DO$5:DO$62)+COUNTIF(DO$5:DO54,DO54)-1&lt;=(DP$65-DN$63),RANK(DO54, DO$5:DO$62)+COUNTIF(DO$5:DO54,DO54)-1, ""), "")</f>
        <v/>
      </c>
      <c r="DQ54" s="117" t="str">
        <f t="shared" si="64"/>
        <v/>
      </c>
      <c r="DR54" s="77">
        <v>138</v>
      </c>
      <c r="DS54" s="114">
        <f t="shared" si="161"/>
        <v>2.1046210157084034E-3</v>
      </c>
      <c r="DT54" s="115" t="str">
        <f t="shared" si="65"/>
        <v/>
      </c>
      <c r="DU54" s="115">
        <f t="shared" si="66"/>
        <v>138</v>
      </c>
      <c r="DV54" s="115" t="str">
        <f>IF(DU54&lt;&gt;"", IF(RANK(DU54, DU$5:DU$62)+COUNTIF(DU$5:DU54,DU54)-1&lt;=(DV$65-DT$63),RANK(DU54, DU$5:DU$62)+COUNTIF(DU$5:DU54,DU54)-1, ""), "")</f>
        <v/>
      </c>
      <c r="DW54" s="117" t="str">
        <f t="shared" si="67"/>
        <v/>
      </c>
      <c r="DX54" s="77">
        <v>129</v>
      </c>
      <c r="DY54" s="114">
        <f t="shared" si="162"/>
        <v>1.8315018315018315E-3</v>
      </c>
      <c r="DZ54" s="115" t="str">
        <f t="shared" si="68"/>
        <v/>
      </c>
      <c r="EA54" s="115">
        <f t="shared" si="69"/>
        <v>129</v>
      </c>
      <c r="EB54" s="115" t="str">
        <f>IF(EA54&lt;&gt;"", IF(RANK(EA54, EA$5:EA$62)+COUNTIF(EA$5:EA54,EA54)-1&lt;=(EB$65-DZ$63),RANK(EA54, EA$5:EA$62)+COUNTIF(EA$5:EA54,EA54)-1, ""), "")</f>
        <v/>
      </c>
      <c r="EC54" s="117" t="str">
        <f t="shared" si="70"/>
        <v/>
      </c>
      <c r="ED54" s="77">
        <v>149</v>
      </c>
      <c r="EE54" s="114">
        <f t="shared" si="163"/>
        <v>2.4720033181252592E-3</v>
      </c>
      <c r="EF54" s="115" t="str">
        <f t="shared" si="71"/>
        <v/>
      </c>
      <c r="EG54" s="116">
        <f t="shared" si="72"/>
        <v>149</v>
      </c>
      <c r="EH54" s="115" t="str">
        <f>IF(EG54&lt;&gt;"", IF(RANK(EG54, EG$5:EG$62)+COUNTIF(EG$5:EG54,EG54)-1&lt;=(EH$65-EF$63),RANK(EG54, EG$5:EG$62)+COUNTIF(EG$5:EG54,EG54)-1, ""), "")</f>
        <v/>
      </c>
      <c r="EI54" s="117" t="str">
        <f t="shared" si="73"/>
        <v/>
      </c>
      <c r="EJ54" s="77">
        <v>90</v>
      </c>
      <c r="EK54" s="114">
        <f t="shared" si="164"/>
        <v>1.3794160472066824E-3</v>
      </c>
      <c r="EL54" s="115" t="str">
        <f t="shared" si="74"/>
        <v/>
      </c>
      <c r="EM54" s="115">
        <f t="shared" si="75"/>
        <v>90</v>
      </c>
      <c r="EN54" s="115" t="str">
        <f>IF(EM54&lt;&gt;"", IF(RANK(EM54, EM$5:EM$62)+COUNTIF(EM$5:EM54,EM54)-1&lt;=(EN$65-EL$63),RANK(EM54, EM$5:EM$62)+COUNTIF(EM$5:EM54,EM54)-1, ""), "")</f>
        <v/>
      </c>
      <c r="EO54" s="117" t="str">
        <f t="shared" si="76"/>
        <v/>
      </c>
      <c r="EP54" s="77">
        <v>127</v>
      </c>
      <c r="EQ54" s="114">
        <f t="shared" si="165"/>
        <v>1.8337496570743751E-3</v>
      </c>
      <c r="ER54" s="115" t="str">
        <f t="shared" si="77"/>
        <v/>
      </c>
      <c r="ES54" s="115">
        <f t="shared" si="78"/>
        <v>127</v>
      </c>
      <c r="ET54" s="115" t="str">
        <f>IF(ES54&lt;&gt;"", IF(RANK(ES54, ES$5:ES$62)+COUNTIF(ES$5:ES54,ES54)-1&lt;=(ET$65-ER$63),RANK(ES54, ES$5:ES$62)+COUNTIF(ES$5:ES54,ES54)-1, ""), "")</f>
        <v/>
      </c>
      <c r="EU54" s="117" t="str">
        <f t="shared" si="79"/>
        <v/>
      </c>
      <c r="EV54" s="77">
        <v>440</v>
      </c>
      <c r="EW54" s="114">
        <f t="shared" si="166"/>
        <v>7.0745236755366189E-3</v>
      </c>
      <c r="EX54" s="115" t="str">
        <f t="shared" si="80"/>
        <v/>
      </c>
      <c r="EY54" s="115">
        <f t="shared" si="81"/>
        <v>440</v>
      </c>
      <c r="EZ54" s="115" t="str">
        <f>IF(EY54&lt;&gt;"", IF(RANK(EY54, EY$5:EY$62)+COUNTIF(EY$5:EY54,EY54)-1&lt;=(EZ$65-EX$63),RANK(EY54, EY$5:EY$62)+COUNTIF(EY$5:EY54,EY54)-1, ""), "")</f>
        <v/>
      </c>
      <c r="FA54" s="117" t="str">
        <f t="shared" si="82"/>
        <v/>
      </c>
      <c r="FB54" s="77">
        <v>551</v>
      </c>
      <c r="FC54" s="114">
        <f t="shared" si="167"/>
        <v>9.1557135973147664E-3</v>
      </c>
      <c r="FD54" s="115" t="str">
        <f t="shared" si="83"/>
        <v/>
      </c>
      <c r="FE54" s="115">
        <f t="shared" si="84"/>
        <v>551</v>
      </c>
      <c r="FF54" s="115" t="str">
        <f>IF(FE54&lt;&gt;"", IF(RANK(FE54, FE$5:FE$62)+COUNTIF(FE$5:FE54,FE54)-1&lt;=(FF$65-FD$63),RANK(FE54, FE$5:FE$62)+COUNTIF(FE$5:FE54,FE54)-1, ""), "")</f>
        <v/>
      </c>
      <c r="FG54" s="117" t="str">
        <f t="shared" si="85"/>
        <v/>
      </c>
      <c r="FH54" s="77">
        <v>360</v>
      </c>
      <c r="FI54" s="114">
        <f t="shared" si="168"/>
        <v>5.3744980069569889E-3</v>
      </c>
      <c r="FJ54" s="115" t="str">
        <f t="shared" si="86"/>
        <v/>
      </c>
      <c r="FK54" s="115">
        <f t="shared" si="87"/>
        <v>360</v>
      </c>
      <c r="FL54" s="115" t="str">
        <f>IF(FK54&lt;&gt;"", IF(RANK(FK54, FK$5:FK$62)+COUNTIF(FK$5:FK54,FK54)-1&lt;=(FL$65-FJ$63),RANK(FK54, FK$5:FK$62)+COUNTIF(FK$5:FK54,FK54)-1, ""), "")</f>
        <v/>
      </c>
      <c r="FM54" s="117" t="str">
        <f t="shared" si="88"/>
        <v/>
      </c>
      <c r="FN54" s="77">
        <v>260</v>
      </c>
      <c r="FO54" s="114">
        <f t="shared" si="169"/>
        <v>3.946569520340012E-3</v>
      </c>
      <c r="FP54" s="115" t="str">
        <f t="shared" si="89"/>
        <v/>
      </c>
      <c r="FQ54" s="115">
        <f t="shared" si="90"/>
        <v>260</v>
      </c>
      <c r="FR54" s="115" t="str">
        <f>IF(FQ54&lt;&gt;"", IF(RANK(FQ54, FQ$5:FQ$62)+COUNTIF(FQ$5:FQ54,FQ54)-1&lt;=(FR$65-FP$63),RANK(FQ54, FQ$5:FQ$62)+COUNTIF(FQ$5:FQ54,FQ54)-1, ""), "")</f>
        <v/>
      </c>
      <c r="FS54" s="117" t="str">
        <f t="shared" si="91"/>
        <v/>
      </c>
      <c r="FT54" s="77">
        <v>313</v>
      </c>
      <c r="FU54" s="114">
        <f t="shared" si="170"/>
        <v>5.4861269346046663E-3</v>
      </c>
      <c r="FV54" s="115" t="str">
        <f t="shared" si="92"/>
        <v/>
      </c>
      <c r="FW54" s="115">
        <f t="shared" si="93"/>
        <v>313</v>
      </c>
      <c r="FX54" s="115" t="str">
        <f>IF(FW54&lt;&gt;"", IF(RANK(FW54, FW$5:FW$62)+COUNTIF(FW$5:FW54,FW54)-1&lt;=(FX$65-FV$63),RANK(FW54, FW$5:FW$62)+COUNTIF(FW$5:FW54,FW54)-1, ""), "")</f>
        <v/>
      </c>
      <c r="FY54" s="117" t="str">
        <f t="shared" si="94"/>
        <v/>
      </c>
      <c r="FZ54" s="77">
        <v>122</v>
      </c>
      <c r="GA54" s="114">
        <f t="shared" si="171"/>
        <v>2.130037013757944E-3</v>
      </c>
      <c r="GB54" s="115" t="str">
        <f t="shared" si="95"/>
        <v/>
      </c>
      <c r="GC54" s="115">
        <f t="shared" si="96"/>
        <v>122</v>
      </c>
      <c r="GD54" s="115" t="str">
        <f>IF(GC54&lt;&gt;"", IF(RANK(GC54, GC$5:GC$62)+COUNTIF(GC$5:GC54,GC54)-1&lt;=(GD$65-GB$63),RANK(GC54, GC$5:GC$62)+COUNTIF(GC$5:GC54,GC54)-1, ""), "")</f>
        <v/>
      </c>
      <c r="GE54" s="117" t="str">
        <f t="shared" si="97"/>
        <v/>
      </c>
      <c r="GF54" s="77">
        <v>69</v>
      </c>
      <c r="GG54" s="114">
        <f t="shared" si="172"/>
        <v>1.1258137675602474E-3</v>
      </c>
      <c r="GH54" s="115" t="str">
        <f t="shared" si="98"/>
        <v/>
      </c>
      <c r="GI54" s="115">
        <f t="shared" si="99"/>
        <v>69</v>
      </c>
      <c r="GJ54" s="115" t="str">
        <f>IF(GI54&lt;&gt;"", IF(RANK(GI54, GI$5:GI$62)+COUNTIF(GI$5:GI54,GI54)-1&lt;=(GJ$65-GH$63),RANK(GI54, GI$5:GI$62)+COUNTIF(GI$5:GI54,GI54)-1, ""), "")</f>
        <v/>
      </c>
      <c r="GK54" s="117" t="str">
        <f t="shared" si="100"/>
        <v/>
      </c>
      <c r="GL54" s="77">
        <v>96</v>
      </c>
      <c r="GM54" s="114">
        <f t="shared" si="173"/>
        <v>1.5937048657801683E-3</v>
      </c>
      <c r="GN54" s="115" t="str">
        <f t="shared" si="101"/>
        <v/>
      </c>
      <c r="GO54" s="115">
        <f t="shared" si="102"/>
        <v>96</v>
      </c>
      <c r="GP54" s="115" t="str">
        <f>IF(GO54&lt;&gt;"", IF(RANK(GO54, GO$5:GO$62)+COUNTIF(GO$5:GO54,GO54)-1&lt;=(GP$65-GN$63),RANK(GO54, GO$5:GO$62)+COUNTIF(GO$5:GO54,GO54)-1, ""), "")</f>
        <v/>
      </c>
      <c r="GQ54" s="117" t="str">
        <f t="shared" si="103"/>
        <v/>
      </c>
      <c r="GR54" s="77">
        <v>314</v>
      </c>
      <c r="GS54" s="114">
        <f t="shared" si="174"/>
        <v>6.2074964415625494E-3</v>
      </c>
      <c r="GT54" s="115" t="str">
        <f t="shared" si="104"/>
        <v/>
      </c>
      <c r="GU54" s="115">
        <f t="shared" si="105"/>
        <v>314</v>
      </c>
      <c r="GV54" s="115" t="str">
        <f>IF(GU54&lt;&gt;"", IF(RANK(GU54, GU$5:GU$62)+COUNTIF(GU$5:GU54,GU54)-1&lt;=(GV$65-GT$63),RANK(GU54, GU$5:GU$62)+COUNTIF(GU$5:GU54,GU54)-1, ""), "")</f>
        <v/>
      </c>
      <c r="GW54" s="117" t="str">
        <f t="shared" si="106"/>
        <v/>
      </c>
      <c r="GX54" s="77">
        <v>405</v>
      </c>
      <c r="GY54" s="114">
        <f t="shared" si="175"/>
        <v>6.5251015015789131E-3</v>
      </c>
      <c r="GZ54" s="115" t="str">
        <f t="shared" si="107"/>
        <v/>
      </c>
      <c r="HA54" s="115">
        <f t="shared" si="108"/>
        <v>405</v>
      </c>
      <c r="HB54" s="115" t="str">
        <f>IF(HA54&lt;&gt;"", IF(RANK(HA54, HA$5:HA$62)+COUNTIF(HA$5:HA54,HA54)-1&lt;=(HB$65-GZ$63),RANK(HA54, HA$5:HA$62)+COUNTIF(HA$5:HA54,HA54)-1, ""), "")</f>
        <v/>
      </c>
      <c r="HC54" s="117" t="str">
        <f t="shared" si="109"/>
        <v/>
      </c>
      <c r="HD54" s="77">
        <v>69</v>
      </c>
      <c r="HE54" s="114">
        <f t="shared" si="176"/>
        <v>1.3194125745754934E-3</v>
      </c>
      <c r="HF54" s="115" t="str">
        <f t="shared" si="110"/>
        <v/>
      </c>
      <c r="HG54" s="115">
        <f t="shared" si="111"/>
        <v>69</v>
      </c>
      <c r="HH54" s="115" t="str">
        <f>IF(HG54&lt;&gt;"", IF(RANK(HG54, HG$5:HG$62)+COUNTIF(HG$5:HG54,HG54)-1&lt;=(HH$65-HF$63),RANK(HG54, HG$5:HG$62)+COUNTIF(HG$5:HG54,HG54)-1, ""), "")</f>
        <v/>
      </c>
      <c r="HI54" s="117" t="str">
        <f t="shared" si="112"/>
        <v/>
      </c>
      <c r="HJ54" s="77">
        <v>1412</v>
      </c>
      <c r="HK54" s="114">
        <f t="shared" si="177"/>
        <v>1.9363686231486561E-2</v>
      </c>
      <c r="HL54" s="115" t="str">
        <f t="shared" si="113"/>
        <v/>
      </c>
      <c r="HM54" s="115">
        <f t="shared" si="114"/>
        <v>1412</v>
      </c>
      <c r="HN54" s="115" t="str">
        <f>IF(HM54&lt;&gt;"", IF(RANK(HM54, HM$5:HM$62)+COUNTIF(HM$5:HM54,HM54)-1&lt;=(HN$65-HL$63),RANK(HM54, HM$5:HM$62)+COUNTIF(HM$5:HM54,HM54)-1, ""), "")</f>
        <v/>
      </c>
      <c r="HO54" s="117" t="str">
        <f t="shared" si="115"/>
        <v/>
      </c>
      <c r="HP54" s="77">
        <v>1534</v>
      </c>
      <c r="HQ54" s="114">
        <f t="shared" si="178"/>
        <v>2.0802820721453757E-2</v>
      </c>
      <c r="HR54" s="115" t="str">
        <f t="shared" si="116"/>
        <v/>
      </c>
      <c r="HS54" s="115">
        <f t="shared" si="117"/>
        <v>1534</v>
      </c>
      <c r="HT54" s="115" t="str">
        <f>IF(HS54&lt;&gt;"", IF(RANK(HS54, HS$5:HS$62)+COUNTIF(HS$5:HS54,HS54)-1&lt;=(HT$65-HR$63),RANK(HS54, HS$5:HS$62)+COUNTIF(HS$5:HS54,HS54)-1, ""), "")</f>
        <v/>
      </c>
      <c r="HU54" s="117" t="str">
        <f t="shared" si="118"/>
        <v/>
      </c>
      <c r="HV54" s="77">
        <v>823</v>
      </c>
      <c r="HW54" s="114">
        <f t="shared" si="179"/>
        <v>1.2863997999280992E-2</v>
      </c>
      <c r="HX54" s="115" t="str">
        <f t="shared" si="119"/>
        <v/>
      </c>
      <c r="HY54" s="115">
        <f t="shared" si="120"/>
        <v>823</v>
      </c>
      <c r="HZ54" s="115" t="str">
        <f>IF(HY54&lt;&gt;"", IF(RANK(HY54, HY$5:HY$62)+COUNTIF(HY$5:HY54,HY54)-1&lt;=(HZ$65-HX$63),RANK(HY54, HY$5:HY$62)+COUNTIF(HY$5:HY54,HY54)-1, ""), "")</f>
        <v/>
      </c>
      <c r="IA54" s="117" t="str">
        <f t="shared" si="121"/>
        <v/>
      </c>
      <c r="IB54" s="77">
        <v>665</v>
      </c>
      <c r="IC54" s="114">
        <f t="shared" si="180"/>
        <v>9.775242911111438E-3</v>
      </c>
      <c r="ID54" s="115" t="str">
        <f t="shared" si="122"/>
        <v/>
      </c>
      <c r="IE54" s="115">
        <f t="shared" si="123"/>
        <v>665</v>
      </c>
      <c r="IF54" s="115" t="str">
        <f>IF(IE54&lt;&gt;"", IF(RANK(IE54, IE$5:IE$62)+COUNTIF(IE$5:IE54,IE54)-1&lt;=(IF$65-ID$63),RANK(IE54, IE$5:IE$62)+COUNTIF(IE$5:IE54,IE54)-1, ""), "")</f>
        <v/>
      </c>
      <c r="IG54" s="117" t="str">
        <f t="shared" si="124"/>
        <v/>
      </c>
      <c r="IH54" s="77">
        <v>506</v>
      </c>
      <c r="II54" s="114">
        <f t="shared" si="181"/>
        <v>8.6956521739130436E-3</v>
      </c>
      <c r="IJ54" s="115" t="str">
        <f t="shared" si="125"/>
        <v/>
      </c>
      <c r="IK54" s="115">
        <f t="shared" si="126"/>
        <v>506</v>
      </c>
      <c r="IL54" s="115" t="str">
        <f>IF(IK54&lt;&gt;"", IF(RANK(IK54, IK$5:IK$62)+COUNTIF(IK$5:IK54,IK54)-1&lt;=(IL$65-IJ$63),RANK(IK54, IK$5:IK$62)+COUNTIF(IK$5:IK54,IK54)-1, ""), "")</f>
        <v/>
      </c>
      <c r="IM54" s="117" t="str">
        <f t="shared" si="127"/>
        <v/>
      </c>
      <c r="IN54" s="104" t="str">
        <f t="shared" si="128"/>
        <v/>
      </c>
      <c r="IO54" s="41">
        <f t="shared" si="129"/>
        <v>18787</v>
      </c>
      <c r="IP54" s="42">
        <v>20004</v>
      </c>
      <c r="IQ54" s="43">
        <f t="shared" si="130"/>
        <v>38791</v>
      </c>
      <c r="IR54" s="43"/>
      <c r="IS54" s="98" t="str">
        <f t="shared" si="182"/>
        <v/>
      </c>
      <c r="IT54" s="77" t="str">
        <f t="shared" si="183"/>
        <v/>
      </c>
      <c r="IU54" s="77" t="str">
        <f t="shared" si="188"/>
        <v/>
      </c>
      <c r="IV54" s="77"/>
      <c r="IW54" s="99" t="str">
        <f t="shared" si="133"/>
        <v/>
      </c>
      <c r="IX54" s="77" t="str">
        <f t="shared" si="134"/>
        <v/>
      </c>
      <c r="IY54" s="98" t="str">
        <f t="shared" si="135"/>
        <v/>
      </c>
      <c r="IZ54" s="98" t="str">
        <f>IF(IY54&lt;&gt;"", IF(RANK(IY54, $IY$5:$IY$62)+COUNTIF(IY$5:IY54,IY54)-1&lt;=(400-$IU$63-$IX$63), RANK(IY54, $IY$5:$IY$62)+COUNTIF(IY$5:IY54,IY54)-1, ""), "")</f>
        <v/>
      </c>
      <c r="JA54" s="82" t="str">
        <f t="shared" si="136"/>
        <v/>
      </c>
      <c r="JB54" s="90" t="str">
        <f t="shared" si="137"/>
        <v/>
      </c>
      <c r="JD54" s="106">
        <f t="shared" si="184"/>
        <v>1.2152768422639519E-3</v>
      </c>
      <c r="JE54" s="56">
        <f t="shared" si="185"/>
        <v>0</v>
      </c>
      <c r="JF54" s="64">
        <f t="shared" si="138"/>
        <v>-1.2152768422639519E-3</v>
      </c>
      <c r="JH54" s="108" t="str">
        <f t="shared" si="186"/>
        <v/>
      </c>
      <c r="JI54" s="56" t="str">
        <f t="shared" si="139"/>
        <v/>
      </c>
      <c r="JJ54" s="56" t="str">
        <f t="shared" si="187"/>
        <v/>
      </c>
      <c r="JK54" s="107" t="str">
        <f t="shared" si="140"/>
        <v/>
      </c>
    </row>
    <row r="55" spans="1:271" ht="15" customHeight="1" x14ac:dyDescent="0.2">
      <c r="A55" s="130" t="s">
        <v>247</v>
      </c>
      <c r="B55" s="118">
        <v>4652</v>
      </c>
      <c r="C55" s="119">
        <f t="shared" si="141"/>
        <v>6.7332464900853956E-2</v>
      </c>
      <c r="D55" s="120" t="str">
        <f t="shared" si="5"/>
        <v/>
      </c>
      <c r="E55" s="120">
        <f t="shared" si="6"/>
        <v>4652</v>
      </c>
      <c r="F55" s="120" t="str">
        <f>IF(E55&lt;&gt;"", IF(RANK(E55, E$5:E$62)+COUNTIF(E$5:E55,E55)-1&lt;=(F$65-D$63),RANK(E55, E$5:E$62)+COUNTIF(E$5:E55,E55)-1, ""), "")</f>
        <v/>
      </c>
      <c r="G55" s="121" t="str">
        <f t="shared" si="7"/>
        <v/>
      </c>
      <c r="H55" s="118">
        <v>966</v>
      </c>
      <c r="I55" s="119">
        <f t="shared" si="142"/>
        <v>1.5769626328419609E-2</v>
      </c>
      <c r="J55" s="120" t="str">
        <f t="shared" si="8"/>
        <v/>
      </c>
      <c r="K55" s="120">
        <f t="shared" si="9"/>
        <v>966</v>
      </c>
      <c r="L55" s="120" t="str">
        <f>IF(K55&lt;&gt;"", IF(RANK(K55, K$5:K$62)+COUNTIF(K$5:K55,K55)-1&lt;=(L$65-J$63),RANK(K55, K$5:K$62)+COUNTIF(K$5:K55,K55)-1, ""), "")</f>
        <v/>
      </c>
      <c r="M55" s="121" t="str">
        <f t="shared" si="10"/>
        <v/>
      </c>
      <c r="N55" s="118">
        <v>3311</v>
      </c>
      <c r="O55" s="119">
        <f t="shared" si="143"/>
        <v>5.6763243613920794E-2</v>
      </c>
      <c r="P55" s="120" t="str">
        <f t="shared" si="11"/>
        <v/>
      </c>
      <c r="Q55" s="120">
        <f t="shared" si="12"/>
        <v>3311</v>
      </c>
      <c r="R55" s="120" t="str">
        <f>IF(Q55&lt;&gt;"", IF(RANK(Q55, Q$5:Q$62)+COUNTIF(Q$5:Q55,Q55)-1&lt;=(R$65-P$63),RANK(Q55, Q$5:Q$62)+COUNTIF(Q$5:Q55,Q55)-1, ""), "")</f>
        <v/>
      </c>
      <c r="S55" s="121" t="str">
        <f t="shared" si="13"/>
        <v/>
      </c>
      <c r="T55" s="118">
        <v>277</v>
      </c>
      <c r="U55" s="119">
        <f t="shared" si="144"/>
        <v>4.8491002030670123E-3</v>
      </c>
      <c r="V55" s="120" t="str">
        <f t="shared" si="14"/>
        <v/>
      </c>
      <c r="W55" s="120">
        <f t="shared" si="15"/>
        <v>277</v>
      </c>
      <c r="X55" s="120" t="str">
        <f>IF(W55&lt;&gt;"", IF(RANK(W55, W$5:W$62)+COUNTIF(W$5:W55,W55)-1&lt;=(X$65-V$63),RANK(W55, W$5:W$62)+COUNTIF(W$5:W55,W55)-1, ""), "")</f>
        <v/>
      </c>
      <c r="Y55" s="121" t="str">
        <f t="shared" si="16"/>
        <v/>
      </c>
      <c r="Z55" s="118">
        <v>82</v>
      </c>
      <c r="AA55" s="119">
        <f t="shared" si="145"/>
        <v>1.4806789454676779E-3</v>
      </c>
      <c r="AB55" s="120" t="str">
        <f t="shared" si="17"/>
        <v/>
      </c>
      <c r="AC55" s="120">
        <f t="shared" si="18"/>
        <v>82</v>
      </c>
      <c r="AD55" s="120" t="str">
        <f>IF(AC55&lt;&gt;"", IF(RANK(AC55, AC$5:AC$62)+COUNTIF(AC$5:AC55,AC55)-1&lt;=(AD$65-AB$63),RANK(AC55, AC$5:AC$62)+COUNTIF(AC$5:AC55,AC55)-1, ""), "")</f>
        <v/>
      </c>
      <c r="AE55" s="121" t="str">
        <f t="shared" si="19"/>
        <v/>
      </c>
      <c r="AF55" s="118">
        <v>13408</v>
      </c>
      <c r="AG55" s="119">
        <f t="shared" si="146"/>
        <v>0.18118429231642388</v>
      </c>
      <c r="AH55" s="120" t="str">
        <f t="shared" si="20"/>
        <v/>
      </c>
      <c r="AI55" s="120">
        <f t="shared" si="21"/>
        <v>13408</v>
      </c>
      <c r="AJ55" s="120" t="str">
        <f>IF(AI55&lt;&gt;"", IF(RANK(AI55, AI$5:AI$62)+COUNTIF(AI$5:AI55,AI55)-1&lt;=(AJ$65-AH$63),RANK(AI55, AI$5:AI$62)+COUNTIF(AI$5:AI55,AI55)-1, ""), "")</f>
        <v/>
      </c>
      <c r="AK55" s="121" t="str">
        <f t="shared" si="22"/>
        <v/>
      </c>
      <c r="AL55" s="118">
        <v>12136</v>
      </c>
      <c r="AM55" s="119">
        <f t="shared" si="147"/>
        <v>0.1909797626915935</v>
      </c>
      <c r="AN55" s="120" t="str">
        <f t="shared" si="23"/>
        <v/>
      </c>
      <c r="AO55" s="120">
        <f t="shared" si="24"/>
        <v>12136</v>
      </c>
      <c r="AP55" s="120" t="str">
        <f>IF(AO55&lt;&gt;"", IF(RANK(AO55, AO$5:AO$62)+COUNTIF(AO$5:AO55,AO55)-1&lt;=(AP$65-AN$63),RANK(AO55, AO$5:AO$62)+COUNTIF(AO$5:AO55,AO55)-1, ""), "")</f>
        <v/>
      </c>
      <c r="AQ55" s="121" t="str">
        <f t="shared" si="25"/>
        <v/>
      </c>
      <c r="AR55" s="118">
        <v>18089</v>
      </c>
      <c r="AS55" s="119">
        <f t="shared" si="148"/>
        <v>0.23304260444982672</v>
      </c>
      <c r="AT55" s="120" t="str">
        <f t="shared" si="26"/>
        <v/>
      </c>
      <c r="AU55" s="120">
        <f t="shared" si="27"/>
        <v>18089</v>
      </c>
      <c r="AV55" s="120" t="str">
        <f>IF(AU55&lt;&gt;"", IF(RANK(AU55, AU$5:AU$62)+COUNTIF(AU$5:AU55,AU55)-1&lt;=(AV$65-AT$63),RANK(AU55, AU$5:AU$62)+COUNTIF(AU$5:AU55,AU55)-1, ""), "")</f>
        <v/>
      </c>
      <c r="AW55" s="121" t="str">
        <f t="shared" si="28"/>
        <v/>
      </c>
      <c r="AX55" s="118">
        <v>9668</v>
      </c>
      <c r="AY55" s="119">
        <f t="shared" si="149"/>
        <v>0.13281679305418179</v>
      </c>
      <c r="AZ55" s="120" t="str">
        <f t="shared" si="29"/>
        <v/>
      </c>
      <c r="BA55" s="120">
        <f t="shared" si="30"/>
        <v>9668</v>
      </c>
      <c r="BB55" s="120" t="str">
        <f>IF(BA55&lt;&gt;"", IF(RANK(BA55, BA$5:BA$62)+COUNTIF(BA$5:BA55,BA55)-1&lt;=(BB$65-AZ$63),RANK(BA55, BA$5:BA$62)+COUNTIF(BA$5:BA55,BA55)-1, ""), "")</f>
        <v/>
      </c>
      <c r="BC55" s="121" t="str">
        <f t="shared" si="31"/>
        <v/>
      </c>
      <c r="BD55" s="118">
        <v>11670</v>
      </c>
      <c r="BE55" s="119">
        <f t="shared" si="150"/>
        <v>0.16585657030783663</v>
      </c>
      <c r="BF55" s="120" t="str">
        <f t="shared" si="32"/>
        <v/>
      </c>
      <c r="BG55" s="120">
        <f t="shared" si="33"/>
        <v>11670</v>
      </c>
      <c r="BH55" s="120" t="str">
        <f>IF(BG55&lt;&gt;"", IF(RANK(BG55, BG$5:BG$62)+COUNTIF(BG$5:BG55,BG55)-1&lt;=(BH$65-BF$63),RANK(BG55, BG$5:BG$62)+COUNTIF(BG$5:BG55,BG55)-1, ""), "")</f>
        <v/>
      </c>
      <c r="BI55" s="121" t="str">
        <f t="shared" si="34"/>
        <v/>
      </c>
      <c r="BJ55" s="118">
        <v>1504</v>
      </c>
      <c r="BK55" s="119">
        <f t="shared" si="151"/>
        <v>2.1088053841839597E-2</v>
      </c>
      <c r="BL55" s="120" t="str">
        <f t="shared" si="35"/>
        <v/>
      </c>
      <c r="BM55" s="120">
        <f t="shared" si="36"/>
        <v>1504</v>
      </c>
      <c r="BN55" s="120" t="str">
        <f>IF(BM55&lt;&gt;"", IF(RANK(BM55, BM$5:BM$62)+COUNTIF(BM$5:BM55,BM55)-1&lt;=(BN$65-BL$63),RANK(BM55, BM$5:BM$62)+COUNTIF(BM$5:BM55,BM55)-1, ""), "")</f>
        <v/>
      </c>
      <c r="BO55" s="121" t="str">
        <f t="shared" si="37"/>
        <v/>
      </c>
      <c r="BP55" s="118">
        <v>7626</v>
      </c>
      <c r="BQ55" s="119">
        <f t="shared" si="152"/>
        <v>0.10622501427755568</v>
      </c>
      <c r="BR55" s="120" t="str">
        <f t="shared" si="38"/>
        <v/>
      </c>
      <c r="BS55" s="120">
        <f t="shared" si="39"/>
        <v>7626</v>
      </c>
      <c r="BT55" s="120" t="str">
        <f>IF(BS55&lt;&gt;"", IF(RANK(BS55, BS$5:BS$62)+COUNTIF(BS$5:BS55,BS55)-1&lt;=(BT$65-BR$63),RANK(BS55, BS$5:BS$62)+COUNTIF(BS$5:BS55,BS55)-1, ""), "")</f>
        <v/>
      </c>
      <c r="BU55" s="121" t="str">
        <f t="shared" si="40"/>
        <v/>
      </c>
      <c r="BV55" s="118">
        <v>2758</v>
      </c>
      <c r="BW55" s="119">
        <f t="shared" si="153"/>
        <v>3.9921835420134617E-2</v>
      </c>
      <c r="BX55" s="120" t="str">
        <f t="shared" si="41"/>
        <v/>
      </c>
      <c r="BY55" s="120">
        <f t="shared" si="42"/>
        <v>2758</v>
      </c>
      <c r="BZ55" s="120" t="str">
        <f>IF(BY55&lt;&gt;"", IF(RANK(BY55, BY$5:BY$62)+COUNTIF(BY$5:BY55,BY55)-1&lt;=(BZ$65-BX$63),RANK(BY55, BY$5:BY$62)+COUNTIF(BY$5:BY55,BY55)-1, ""), "")</f>
        <v/>
      </c>
      <c r="CA55" s="121" t="str">
        <f t="shared" si="43"/>
        <v/>
      </c>
      <c r="CB55" s="118">
        <v>30999</v>
      </c>
      <c r="CC55" s="119">
        <f t="shared" si="154"/>
        <v>0.42824579338546126</v>
      </c>
      <c r="CD55" s="120" t="str">
        <f t="shared" si="44"/>
        <v/>
      </c>
      <c r="CE55" s="120">
        <f t="shared" si="45"/>
        <v>30999</v>
      </c>
      <c r="CF55" s="120" t="str">
        <f>IF(CE55&lt;&gt;"", IF(RANK(CE55, CE$5:CE$62)+COUNTIF(CE$5:CE55,CE55)-1&lt;=(CF$65-CD$63),RANK(CE55, CE$5:CE$62)+COUNTIF(CE$5:CE55,CE55)-1, ""), "")</f>
        <v/>
      </c>
      <c r="CG55" s="121" t="str">
        <f t="shared" si="46"/>
        <v/>
      </c>
      <c r="CH55" s="118">
        <v>14984</v>
      </c>
      <c r="CI55" s="119">
        <f t="shared" si="155"/>
        <v>0.22431137724550898</v>
      </c>
      <c r="CJ55" s="120" t="str">
        <f t="shared" si="47"/>
        <v/>
      </c>
      <c r="CK55" s="120">
        <f t="shared" si="48"/>
        <v>14984</v>
      </c>
      <c r="CL55" s="120" t="str">
        <f>IF(CK55&lt;&gt;"", IF(RANK(CK55, CK$5:CK$62)+COUNTIF(CK$5:CK55,CK55)-1&lt;=(CL$65-CJ$63),RANK(CK55, CK$5:CK$62)+COUNTIF(CK$5:CK55,CK55)-1, ""), "")</f>
        <v/>
      </c>
      <c r="CM55" s="121" t="str">
        <f t="shared" si="49"/>
        <v/>
      </c>
      <c r="CN55" s="118">
        <v>486</v>
      </c>
      <c r="CO55" s="119">
        <f t="shared" si="156"/>
        <v>6.7284130082651489E-3</v>
      </c>
      <c r="CP55" s="120" t="str">
        <f t="shared" si="50"/>
        <v/>
      </c>
      <c r="CQ55" s="120">
        <f t="shared" si="51"/>
        <v>486</v>
      </c>
      <c r="CR55" s="120" t="str">
        <f>IF(CQ55&lt;&gt;"", IF(RANK(CQ55, CQ$5:CQ$62)+COUNTIF(CQ$5:CQ55,CQ55)-1&lt;=(CR$65-CP$63),RANK(CQ55, CQ$5:CQ$62)+COUNTIF(CQ$5:CQ55,CQ55)-1, ""), "")</f>
        <v/>
      </c>
      <c r="CS55" s="121" t="str">
        <f t="shared" si="52"/>
        <v/>
      </c>
      <c r="CT55" s="118">
        <v>945</v>
      </c>
      <c r="CU55" s="119">
        <f t="shared" si="157"/>
        <v>1.3046359444459784E-2</v>
      </c>
      <c r="CV55" s="120" t="str">
        <f t="shared" si="53"/>
        <v/>
      </c>
      <c r="CW55" s="120">
        <f t="shared" si="54"/>
        <v>945</v>
      </c>
      <c r="CX55" s="120" t="str">
        <f>IF(CW55&lt;&gt;"", IF(RANK(CW55, CW$5:CW$62)+COUNTIF(CW$5:CW55,CW55)-1&lt;=(CX$65-CV$63),RANK(CW55, CW$5:CW$62)+COUNTIF(CW$5:CW55,CW55)-1, ""), "")</f>
        <v/>
      </c>
      <c r="CY55" s="121" t="str">
        <f t="shared" si="55"/>
        <v/>
      </c>
      <c r="CZ55" s="118">
        <v>321</v>
      </c>
      <c r="DA55" s="119">
        <f t="shared" si="158"/>
        <v>4.3853058101886635E-3</v>
      </c>
      <c r="DB55" s="120" t="str">
        <f t="shared" si="56"/>
        <v/>
      </c>
      <c r="DC55" s="120">
        <f t="shared" si="57"/>
        <v>321</v>
      </c>
      <c r="DD55" s="120" t="str">
        <f>IF(DC55&lt;&gt;"", IF(RANK(DC55, DC$5:DC$62)+COUNTIF(DC$5:DC55,DC55)-1&lt;=(DD$65-DB$63),RANK(DC55, DC$5:DC$62)+COUNTIF(DC$5:DC55,DC55)-1, ""), "")</f>
        <v/>
      </c>
      <c r="DE55" s="121" t="str">
        <f t="shared" si="58"/>
        <v/>
      </c>
      <c r="DF55" s="118">
        <v>1039</v>
      </c>
      <c r="DG55" s="119">
        <f t="shared" si="159"/>
        <v>1.6214866488755714E-2</v>
      </c>
      <c r="DH55" s="120" t="str">
        <f t="shared" si="59"/>
        <v/>
      </c>
      <c r="DI55" s="120">
        <f t="shared" si="60"/>
        <v>1039</v>
      </c>
      <c r="DJ55" s="120" t="str">
        <f>IF(DI55&lt;&gt;"", IF(RANK(DI55, DI$5:DI$62)+COUNTIF(DI$5:DI55,DI55)-1&lt;=(DJ$65-DH$63),RANK(DI55, DI$5:DI$62)+COUNTIF(DI$5:DI55,DI55)-1, ""), "")</f>
        <v/>
      </c>
      <c r="DK55" s="121" t="str">
        <f t="shared" si="61"/>
        <v/>
      </c>
      <c r="DL55" s="118">
        <v>304</v>
      </c>
      <c r="DM55" s="119">
        <f t="shared" si="160"/>
        <v>4.1623309053069723E-3</v>
      </c>
      <c r="DN55" s="120" t="str">
        <f t="shared" si="62"/>
        <v/>
      </c>
      <c r="DO55" s="120">
        <f t="shared" si="63"/>
        <v>304</v>
      </c>
      <c r="DP55" s="120" t="str">
        <f>IF(DO55&lt;&gt;"", IF(RANK(DO55, DO$5:DO$62)+COUNTIF(DO$5:DO55,DO55)-1&lt;=(DP$65-DN$63),RANK(DO55, DO$5:DO$62)+COUNTIF(DO$5:DO55,DO55)-1, ""), "")</f>
        <v/>
      </c>
      <c r="DQ55" s="121" t="str">
        <f t="shared" si="64"/>
        <v/>
      </c>
      <c r="DR55" s="118">
        <v>476</v>
      </c>
      <c r="DS55" s="119">
        <f t="shared" si="161"/>
        <v>7.2594174165014486E-3</v>
      </c>
      <c r="DT55" s="120" t="str">
        <f t="shared" si="65"/>
        <v/>
      </c>
      <c r="DU55" s="120">
        <f t="shared" si="66"/>
        <v>476</v>
      </c>
      <c r="DV55" s="120" t="str">
        <f>IF(DU55&lt;&gt;"", IF(RANK(DU55, DU$5:DU$62)+COUNTIF(DU$5:DU55,DU55)-1&lt;=(DV$65-DT$63),RANK(DU55, DU$5:DU$62)+COUNTIF(DU$5:DU55,DU55)-1, ""), "")</f>
        <v/>
      </c>
      <c r="DW55" s="121" t="str">
        <f t="shared" si="67"/>
        <v/>
      </c>
      <c r="DX55" s="118">
        <v>259</v>
      </c>
      <c r="DY55" s="119">
        <f t="shared" si="162"/>
        <v>3.6772013516199564E-3</v>
      </c>
      <c r="DZ55" s="120" t="str">
        <f t="shared" si="68"/>
        <v/>
      </c>
      <c r="EA55" s="120">
        <f t="shared" si="69"/>
        <v>259</v>
      </c>
      <c r="EB55" s="120" t="str">
        <f>IF(EA55&lt;&gt;"", IF(RANK(EA55, EA$5:EA$62)+COUNTIF(EA$5:EA55,EA55)-1&lt;=(EB$65-DZ$63),RANK(EA55, EA$5:EA$62)+COUNTIF(EA$5:EA55,EA55)-1, ""), "")</f>
        <v/>
      </c>
      <c r="EC55" s="121" t="str">
        <f t="shared" si="70"/>
        <v/>
      </c>
      <c r="ED55" s="118">
        <v>957</v>
      </c>
      <c r="EE55" s="119">
        <f t="shared" si="163"/>
        <v>1.5877229365408543E-2</v>
      </c>
      <c r="EF55" s="120" t="str">
        <f t="shared" si="71"/>
        <v/>
      </c>
      <c r="EG55" s="122">
        <f t="shared" si="72"/>
        <v>957</v>
      </c>
      <c r="EH55" s="120" t="str">
        <f>IF(EG55&lt;&gt;"", IF(RANK(EG55, EG$5:EG$62)+COUNTIF(EG$5:EG55,EG55)-1&lt;=(EH$65-EF$63),RANK(EG55, EG$5:EG$62)+COUNTIF(EG$5:EG55,EG55)-1, ""), "")</f>
        <v/>
      </c>
      <c r="EI55" s="121" t="str">
        <f t="shared" si="73"/>
        <v/>
      </c>
      <c r="EJ55" s="118">
        <v>314</v>
      </c>
      <c r="EK55" s="119">
        <f t="shared" si="164"/>
        <v>4.812629320254426E-3</v>
      </c>
      <c r="EL55" s="120" t="str">
        <f t="shared" si="74"/>
        <v/>
      </c>
      <c r="EM55" s="120">
        <f t="shared" si="75"/>
        <v>314</v>
      </c>
      <c r="EN55" s="120" t="str">
        <f>IF(EM55&lt;&gt;"", IF(RANK(EM55, EM$5:EM$62)+COUNTIF(EM$5:EM55,EM55)-1&lt;=(EN$65-EL$63),RANK(EM55, EM$5:EM$62)+COUNTIF(EM$5:EM55,EM55)-1, ""), "")</f>
        <v/>
      </c>
      <c r="EO55" s="121" t="str">
        <f t="shared" si="76"/>
        <v/>
      </c>
      <c r="EP55" s="118">
        <v>519</v>
      </c>
      <c r="EQ55" s="119">
        <f t="shared" si="165"/>
        <v>7.4938273387527617E-3</v>
      </c>
      <c r="ER55" s="120" t="str">
        <f t="shared" si="77"/>
        <v/>
      </c>
      <c r="ES55" s="120">
        <f t="shared" si="78"/>
        <v>519</v>
      </c>
      <c r="ET55" s="120" t="str">
        <f>IF(ES55&lt;&gt;"", IF(RANK(ES55, ES$5:ES$62)+COUNTIF(ES$5:ES55,ES55)-1&lt;=(ET$65-ER$63),RANK(ES55, ES$5:ES$62)+COUNTIF(ES$5:ES55,ES55)-1, ""), "")</f>
        <v/>
      </c>
      <c r="EU55" s="121" t="str">
        <f t="shared" si="79"/>
        <v/>
      </c>
      <c r="EV55" s="118">
        <v>6236</v>
      </c>
      <c r="EW55" s="119">
        <f t="shared" si="166"/>
        <v>0.10026529463783262</v>
      </c>
      <c r="EX55" s="120" t="str">
        <f t="shared" si="80"/>
        <v/>
      </c>
      <c r="EY55" s="120">
        <f t="shared" si="81"/>
        <v>6236</v>
      </c>
      <c r="EZ55" s="120" t="str">
        <f>IF(EY55&lt;&gt;"", IF(RANK(EY55, EY$5:EY$62)+COUNTIF(EY$5:EY55,EY55)-1&lt;=(EZ$65-EX$63),RANK(EY55, EY$5:EY$62)+COUNTIF(EY$5:EY55,EY55)-1, ""), "")</f>
        <v/>
      </c>
      <c r="FA55" s="121" t="str">
        <f t="shared" si="82"/>
        <v/>
      </c>
      <c r="FB55" s="118">
        <v>6721</v>
      </c>
      <c r="FC55" s="119">
        <f t="shared" si="167"/>
        <v>0.11167976603911534</v>
      </c>
      <c r="FD55" s="120" t="str">
        <f t="shared" si="83"/>
        <v/>
      </c>
      <c r="FE55" s="120">
        <f t="shared" si="84"/>
        <v>6721</v>
      </c>
      <c r="FF55" s="120" t="str">
        <f>IF(FE55&lt;&gt;"", IF(RANK(FE55, FE$5:FE$62)+COUNTIF(FE$5:FE55,FE55)-1&lt;=(FF$65-FD$63),RANK(FE55, FE$5:FE$62)+COUNTIF(FE$5:FE55,FE55)-1, ""), "")</f>
        <v/>
      </c>
      <c r="FG55" s="121" t="str">
        <f t="shared" si="85"/>
        <v/>
      </c>
      <c r="FH55" s="118">
        <v>5179</v>
      </c>
      <c r="FI55" s="119">
        <f t="shared" si="168"/>
        <v>7.7318125494528461E-2</v>
      </c>
      <c r="FJ55" s="120" t="str">
        <f t="shared" si="86"/>
        <v/>
      </c>
      <c r="FK55" s="120">
        <f t="shared" si="87"/>
        <v>5179</v>
      </c>
      <c r="FL55" s="120" t="str">
        <f>IF(FK55&lt;&gt;"", IF(RANK(FK55, FK$5:FK$62)+COUNTIF(FK$5:FK55,FK55)-1&lt;=(FL$65-FJ$63),RANK(FK55, FK$5:FK$62)+COUNTIF(FK$5:FK55,FK55)-1, ""), "")</f>
        <v/>
      </c>
      <c r="FM55" s="121" t="str">
        <f t="shared" si="88"/>
        <v/>
      </c>
      <c r="FN55" s="118">
        <v>7650</v>
      </c>
      <c r="FO55" s="119">
        <f t="shared" si="169"/>
        <v>0.11612021857923498</v>
      </c>
      <c r="FP55" s="120" t="str">
        <f t="shared" si="89"/>
        <v/>
      </c>
      <c r="FQ55" s="120">
        <f t="shared" si="90"/>
        <v>7650</v>
      </c>
      <c r="FR55" s="120" t="str">
        <f>IF(FQ55&lt;&gt;"", IF(RANK(FQ55, FQ$5:FQ$62)+COUNTIF(FQ$5:FQ55,FQ55)-1&lt;=(FR$65-FP$63),RANK(FQ55, FQ$5:FQ$62)+COUNTIF(FQ$5:FQ55,FQ55)-1, ""), "")</f>
        <v/>
      </c>
      <c r="FS55" s="121" t="str">
        <f t="shared" si="91"/>
        <v/>
      </c>
      <c r="FT55" s="118">
        <v>9140</v>
      </c>
      <c r="FU55" s="119">
        <f t="shared" si="170"/>
        <v>0.16020191751529281</v>
      </c>
      <c r="FV55" s="120" t="str">
        <f t="shared" si="92"/>
        <v/>
      </c>
      <c r="FW55" s="120">
        <f t="shared" si="93"/>
        <v>9140</v>
      </c>
      <c r="FX55" s="120" t="str">
        <f>IF(FW55&lt;&gt;"", IF(RANK(FW55, FW$5:FW$62)+COUNTIF(FW$5:FW55,FW55)-1&lt;=(FX$65-FV$63),RANK(FW55, FW$5:FW$62)+COUNTIF(FW$5:FW55,FW55)-1, ""), "")</f>
        <v/>
      </c>
      <c r="FY55" s="121" t="str">
        <f t="shared" si="94"/>
        <v/>
      </c>
      <c r="FZ55" s="118">
        <v>2755</v>
      </c>
      <c r="GA55" s="119">
        <f t="shared" si="171"/>
        <v>4.8100426007402754E-2</v>
      </c>
      <c r="GB55" s="120" t="str">
        <f t="shared" si="95"/>
        <v/>
      </c>
      <c r="GC55" s="120">
        <f t="shared" si="96"/>
        <v>2755</v>
      </c>
      <c r="GD55" s="120" t="str">
        <f>IF(GC55&lt;&gt;"", IF(RANK(GC55, GC$5:GC$62)+COUNTIF(GC$5:GC55,GC55)-1&lt;=(GD$65-GB$63),RANK(GC55, GC$5:GC$62)+COUNTIF(GC$5:GC55,GC55)-1, ""), "")</f>
        <v/>
      </c>
      <c r="GE55" s="121" t="str">
        <f t="shared" si="97"/>
        <v/>
      </c>
      <c r="GF55" s="118">
        <v>1673</v>
      </c>
      <c r="GG55" s="119">
        <f t="shared" si="172"/>
        <v>2.7296904827946288E-2</v>
      </c>
      <c r="GH55" s="120" t="str">
        <f t="shared" si="98"/>
        <v/>
      </c>
      <c r="GI55" s="120">
        <f t="shared" si="99"/>
        <v>1673</v>
      </c>
      <c r="GJ55" s="120" t="str">
        <f>IF(GI55&lt;&gt;"", IF(RANK(GI55, GI$5:GI$62)+COUNTIF(GI$5:GI55,GI55)-1&lt;=(GJ$65-GH$63),RANK(GI55, GI$5:GI$62)+COUNTIF(GI$5:GI55,GI55)-1, ""), "")</f>
        <v/>
      </c>
      <c r="GK55" s="121" t="str">
        <f t="shared" si="100"/>
        <v/>
      </c>
      <c r="GL55" s="118">
        <v>2577</v>
      </c>
      <c r="GM55" s="119">
        <f t="shared" si="173"/>
        <v>4.2781014990786397E-2</v>
      </c>
      <c r="GN55" s="120" t="str">
        <f t="shared" si="101"/>
        <v/>
      </c>
      <c r="GO55" s="120">
        <f t="shared" si="102"/>
        <v>2577</v>
      </c>
      <c r="GP55" s="120" t="str">
        <f>IF(GO55&lt;&gt;"", IF(RANK(GO55, GO$5:GO$62)+COUNTIF(GO$5:GO55,GO55)-1&lt;=(GP$65-GN$63),RANK(GO55, GO$5:GO$62)+COUNTIF(GO$5:GO55,GO55)-1, ""), "")</f>
        <v/>
      </c>
      <c r="GQ55" s="121" t="str">
        <f t="shared" si="103"/>
        <v/>
      </c>
      <c r="GR55" s="118">
        <v>6900</v>
      </c>
      <c r="GS55" s="119">
        <f t="shared" si="174"/>
        <v>0.13640676893879489</v>
      </c>
      <c r="GT55" s="120" t="str">
        <f t="shared" si="104"/>
        <v/>
      </c>
      <c r="GU55" s="120">
        <f t="shared" si="105"/>
        <v>6900</v>
      </c>
      <c r="GV55" s="120" t="str">
        <f>IF(GU55&lt;&gt;"", IF(RANK(GU55, GU$5:GU$62)+COUNTIF(GU$5:GU55,GU55)-1&lt;=(GV$65-GT$63),RANK(GU55, GU$5:GU$62)+COUNTIF(GU$5:GU55,GU55)-1, ""), "")</f>
        <v/>
      </c>
      <c r="GW55" s="121" t="str">
        <f t="shared" si="106"/>
        <v/>
      </c>
      <c r="GX55" s="118">
        <v>15995</v>
      </c>
      <c r="GY55" s="119">
        <f t="shared" si="175"/>
        <v>0.25770123090803637</v>
      </c>
      <c r="GZ55" s="120" t="str">
        <f t="shared" si="107"/>
        <v/>
      </c>
      <c r="HA55" s="120">
        <f t="shared" si="108"/>
        <v>15995</v>
      </c>
      <c r="HB55" s="120" t="str">
        <f>IF(HA55&lt;&gt;"", IF(RANK(HA55, HA$5:HA$62)+COUNTIF(HA$5:HA55,HA55)-1&lt;=(HB$65-GZ$63),RANK(HA55, HA$5:HA$62)+COUNTIF(HA$5:HA55,HA55)-1, ""), "")</f>
        <v/>
      </c>
      <c r="HC55" s="121" t="str">
        <f t="shared" si="109"/>
        <v/>
      </c>
      <c r="HD55" s="118">
        <v>1592</v>
      </c>
      <c r="HE55" s="119">
        <f t="shared" si="176"/>
        <v>3.0442098822089644E-2</v>
      </c>
      <c r="HF55" s="120" t="str">
        <f t="shared" si="110"/>
        <v/>
      </c>
      <c r="HG55" s="120">
        <f t="shared" si="111"/>
        <v>1592</v>
      </c>
      <c r="HH55" s="120" t="str">
        <f>IF(HG55&lt;&gt;"", IF(RANK(HG55, HG$5:HG$62)+COUNTIF(HG$5:HG55,HG55)-1&lt;=(HH$65-HF$63),RANK(HG55, HG$5:HG$62)+COUNTIF(HG$5:HG55,HG55)-1, ""), "")</f>
        <v/>
      </c>
      <c r="HI55" s="121" t="str">
        <f t="shared" si="112"/>
        <v/>
      </c>
      <c r="HJ55" s="118">
        <v>2083</v>
      </c>
      <c r="HK55" s="119">
        <f t="shared" si="177"/>
        <v>2.8565551289083928E-2</v>
      </c>
      <c r="HL55" s="120" t="str">
        <f t="shared" si="113"/>
        <v/>
      </c>
      <c r="HM55" s="120">
        <f t="shared" si="114"/>
        <v>2083</v>
      </c>
      <c r="HN55" s="120" t="str">
        <f>IF(HM55&lt;&gt;"", IF(RANK(HM55, HM$5:HM$62)+COUNTIF(HM$5:HM55,HM55)-1&lt;=(HN$65-HL$63),RANK(HM55, HM$5:HM$62)+COUNTIF(HM$5:HM55,HM55)-1, ""), "")</f>
        <v/>
      </c>
      <c r="HO55" s="121" t="str">
        <f t="shared" si="115"/>
        <v/>
      </c>
      <c r="HP55" s="118">
        <v>6908</v>
      </c>
      <c r="HQ55" s="119">
        <f t="shared" si="178"/>
        <v>9.3680499050718735E-2</v>
      </c>
      <c r="HR55" s="120" t="str">
        <f t="shared" si="116"/>
        <v/>
      </c>
      <c r="HS55" s="120">
        <f t="shared" si="117"/>
        <v>6908</v>
      </c>
      <c r="HT55" s="120" t="str">
        <f>IF(HS55&lt;&gt;"", IF(RANK(HS55, HS$5:HS$62)+COUNTIF(HS$5:HS55,HS55)-1&lt;=(HT$65-HR$63),RANK(HS55, HS$5:HS$62)+COUNTIF(HS$5:HS55,HS55)-1, ""), "")</f>
        <v/>
      </c>
      <c r="HU55" s="121" t="str">
        <f t="shared" si="118"/>
        <v/>
      </c>
      <c r="HV55" s="118">
        <v>2089</v>
      </c>
      <c r="HW55" s="119">
        <f t="shared" si="179"/>
        <v>3.2652359441674349E-2</v>
      </c>
      <c r="HX55" s="120" t="str">
        <f t="shared" si="119"/>
        <v/>
      </c>
      <c r="HY55" s="120">
        <f t="shared" si="120"/>
        <v>2089</v>
      </c>
      <c r="HZ55" s="120" t="str">
        <f>IF(HY55&lt;&gt;"", IF(RANK(HY55, HY$5:HY$62)+COUNTIF(HY$5:HY55,HY55)-1&lt;=(HZ$65-HX$63),RANK(HY55, HY$5:HY$62)+COUNTIF(HY$5:HY55,HY55)-1, ""), "")</f>
        <v/>
      </c>
      <c r="IA55" s="121" t="str">
        <f t="shared" si="121"/>
        <v/>
      </c>
      <c r="IB55" s="118">
        <v>10689</v>
      </c>
      <c r="IC55" s="119">
        <f t="shared" si="180"/>
        <v>0.15712416763439122</v>
      </c>
      <c r="ID55" s="120" t="str">
        <f t="shared" si="122"/>
        <v/>
      </c>
      <c r="IE55" s="120">
        <f t="shared" si="123"/>
        <v>10689</v>
      </c>
      <c r="IF55" s="120" t="str">
        <f>IF(IE55&lt;&gt;"", IF(RANK(IE55, IE$5:IE$62)+COUNTIF(IE$5:IE55,IE55)-1&lt;=(IF$65-ID$63),RANK(IE55, IE$5:IE$62)+COUNTIF(IE$5:IE55,IE55)-1, ""), "")</f>
        <v/>
      </c>
      <c r="IG55" s="121" t="str">
        <f t="shared" si="124"/>
        <v/>
      </c>
      <c r="IH55" s="118">
        <v>10671</v>
      </c>
      <c r="II55" s="119">
        <f t="shared" si="181"/>
        <v>0.18338202440281837</v>
      </c>
      <c r="IJ55" s="120" t="str">
        <f t="shared" si="125"/>
        <v/>
      </c>
      <c r="IK55" s="120">
        <f t="shared" si="126"/>
        <v>10671</v>
      </c>
      <c r="IL55" s="120" t="str">
        <f>IF(IK55&lt;&gt;"", IF(RANK(IK55, IK$5:IK$62)+COUNTIF(IK$5:IK55,IK55)-1&lt;=(IL$65-IJ$63),RANK(IK55, IK$5:IK$62)+COUNTIF(IK$5:IK55,IK55)-1, ""), "")</f>
        <v/>
      </c>
      <c r="IM55" s="121" t="str">
        <f t="shared" si="127"/>
        <v/>
      </c>
      <c r="IN55" s="123" t="str">
        <f t="shared" si="128"/>
        <v/>
      </c>
      <c r="IO55" s="124">
        <f t="shared" si="129"/>
        <v>236608</v>
      </c>
      <c r="IP55" s="125">
        <v>219051</v>
      </c>
      <c r="IQ55" s="126">
        <f t="shared" si="130"/>
        <v>455659</v>
      </c>
      <c r="IR55" s="126"/>
      <c r="IS55" s="127">
        <f t="shared" si="182"/>
        <v>455659</v>
      </c>
      <c r="IT55" s="118" t="str">
        <f t="shared" si="183"/>
        <v/>
      </c>
      <c r="IU55" s="118" t="str">
        <f t="shared" si="188"/>
        <v/>
      </c>
      <c r="IV55" s="118"/>
      <c r="IW55" s="128">
        <f t="shared" si="133"/>
        <v>5.8700788415953831</v>
      </c>
      <c r="IX55" s="118">
        <f t="shared" si="134"/>
        <v>5</v>
      </c>
      <c r="IY55" s="127">
        <f t="shared" si="135"/>
        <v>67539</v>
      </c>
      <c r="IZ55" s="127">
        <f>IF(IY55&lt;&gt;"", IF(RANK(IY55, $IY$5:$IY$62)+COUNTIF(IY$5:IY55,IY55)-1&lt;=(400-$IU$63-$IX$63), RANK(IY55, $IY$5:$IY$62)+COUNTIF(IY$5:IY55,IY55)-1, ""), "")</f>
        <v>1</v>
      </c>
      <c r="JA55" s="127">
        <f t="shared" si="136"/>
        <v>6</v>
      </c>
      <c r="JB55" s="129">
        <f t="shared" si="137"/>
        <v>6</v>
      </c>
      <c r="JD55" s="131">
        <f t="shared" si="184"/>
        <v>1.427526567165451E-2</v>
      </c>
      <c r="JE55" s="132">
        <f t="shared" si="185"/>
        <v>1.4999999999999999E-2</v>
      </c>
      <c r="JF55" s="133">
        <f t="shared" si="138"/>
        <v>7.2473432834548913E-4</v>
      </c>
      <c r="JH55" s="134">
        <f t="shared" si="186"/>
        <v>455659</v>
      </c>
      <c r="JI55" s="132">
        <f t="shared" si="139"/>
        <v>1.4638771787453023E-2</v>
      </c>
      <c r="JJ55" s="132">
        <f t="shared" si="187"/>
        <v>1.4999999999999999E-2</v>
      </c>
      <c r="JK55" s="135">
        <f t="shared" si="140"/>
        <v>3.6122821254697644E-4</v>
      </c>
    </row>
    <row r="56" spans="1:271" ht="15" customHeight="1" x14ac:dyDescent="0.2">
      <c r="A56" s="100" t="s">
        <v>248</v>
      </c>
      <c r="B56" s="77"/>
      <c r="C56" s="114">
        <f t="shared" si="141"/>
        <v>0</v>
      </c>
      <c r="D56" s="115" t="str">
        <f t="shared" si="5"/>
        <v/>
      </c>
      <c r="E56" s="115" t="str">
        <f t="shared" si="6"/>
        <v/>
      </c>
      <c r="F56" s="115" t="str">
        <f>IF(E56&lt;&gt;"", IF(RANK(E56, E$5:E$62)+COUNTIF(E$5:E56,E56)-1&lt;=(F$65-D$63),RANK(E56, E$5:E$62)+COUNTIF(E$5:E56,E56)-1, ""), "")</f>
        <v/>
      </c>
      <c r="G56" s="117" t="str">
        <f t="shared" si="7"/>
        <v/>
      </c>
      <c r="H56" s="77"/>
      <c r="I56" s="114">
        <f t="shared" si="142"/>
        <v>0</v>
      </c>
      <c r="J56" s="115" t="str">
        <f t="shared" si="8"/>
        <v/>
      </c>
      <c r="K56" s="115" t="str">
        <f t="shared" si="9"/>
        <v/>
      </c>
      <c r="L56" s="115" t="str">
        <f>IF(K56&lt;&gt;"", IF(RANK(K56, K$5:K$62)+COUNTIF(K$5:K56,K56)-1&lt;=(L$65-J$63),RANK(K56, K$5:K$62)+COUNTIF(K$5:K56,K56)-1, ""), "")</f>
        <v/>
      </c>
      <c r="M56" s="117" t="str">
        <f t="shared" si="10"/>
        <v/>
      </c>
      <c r="N56" s="77"/>
      <c r="O56" s="114">
        <f t="shared" si="143"/>
        <v>0</v>
      </c>
      <c r="P56" s="115" t="str">
        <f t="shared" si="11"/>
        <v/>
      </c>
      <c r="Q56" s="115" t="str">
        <f t="shared" si="12"/>
        <v/>
      </c>
      <c r="R56" s="115" t="str">
        <f>IF(Q56&lt;&gt;"", IF(RANK(Q56, Q$5:Q$62)+COUNTIF(Q$5:Q56,Q56)-1&lt;=(R$65-P$63),RANK(Q56, Q$5:Q$62)+COUNTIF(Q$5:Q56,Q56)-1, ""), "")</f>
        <v/>
      </c>
      <c r="S56" s="117" t="str">
        <f t="shared" si="13"/>
        <v/>
      </c>
      <c r="T56" s="77"/>
      <c r="U56" s="114">
        <f t="shared" si="144"/>
        <v>0</v>
      </c>
      <c r="V56" s="115" t="str">
        <f t="shared" si="14"/>
        <v/>
      </c>
      <c r="W56" s="115" t="str">
        <f t="shared" si="15"/>
        <v/>
      </c>
      <c r="X56" s="115" t="str">
        <f>IF(W56&lt;&gt;"", IF(RANK(W56, W$5:W$62)+COUNTIF(W$5:W56,W56)-1&lt;=(X$65-V$63),RANK(W56, W$5:W$62)+COUNTIF(W$5:W56,W56)-1, ""), "")</f>
        <v/>
      </c>
      <c r="Y56" s="117" t="str">
        <f t="shared" si="16"/>
        <v/>
      </c>
      <c r="Z56" s="77"/>
      <c r="AA56" s="114">
        <f t="shared" si="145"/>
        <v>0</v>
      </c>
      <c r="AB56" s="115" t="str">
        <f t="shared" si="17"/>
        <v/>
      </c>
      <c r="AC56" s="115" t="str">
        <f t="shared" si="18"/>
        <v/>
      </c>
      <c r="AD56" s="115" t="str">
        <f>IF(AC56&lt;&gt;"", IF(RANK(AC56, AC$5:AC$62)+COUNTIF(AC$5:AC56,AC56)-1&lt;=(AD$65-AB$63),RANK(AC56, AC$5:AC$62)+COUNTIF(AC$5:AC56,AC56)-1, ""), "")</f>
        <v/>
      </c>
      <c r="AE56" s="117" t="str">
        <f t="shared" si="19"/>
        <v/>
      </c>
      <c r="AF56" s="77"/>
      <c r="AG56" s="114">
        <f t="shared" si="146"/>
        <v>0</v>
      </c>
      <c r="AH56" s="115" t="str">
        <f t="shared" si="20"/>
        <v/>
      </c>
      <c r="AI56" s="115" t="str">
        <f t="shared" si="21"/>
        <v/>
      </c>
      <c r="AJ56" s="115" t="str">
        <f>IF(AI56&lt;&gt;"", IF(RANK(AI56, AI$5:AI$62)+COUNTIF(AI$5:AI56,AI56)-1&lt;=(AJ$65-AH$63),RANK(AI56, AI$5:AI$62)+COUNTIF(AI$5:AI56,AI56)-1, ""), "")</f>
        <v/>
      </c>
      <c r="AK56" s="117" t="str">
        <f t="shared" si="22"/>
        <v/>
      </c>
      <c r="AL56" s="77"/>
      <c r="AM56" s="114">
        <f t="shared" si="147"/>
        <v>0</v>
      </c>
      <c r="AN56" s="115" t="str">
        <f t="shared" si="23"/>
        <v/>
      </c>
      <c r="AO56" s="115" t="str">
        <f t="shared" si="24"/>
        <v/>
      </c>
      <c r="AP56" s="115" t="str">
        <f>IF(AO56&lt;&gt;"", IF(RANK(AO56, AO$5:AO$62)+COUNTIF(AO$5:AO56,AO56)-1&lt;=(AP$65-AN$63),RANK(AO56, AO$5:AO$62)+COUNTIF(AO$5:AO56,AO56)-1, ""), "")</f>
        <v/>
      </c>
      <c r="AQ56" s="117" t="str">
        <f t="shared" si="25"/>
        <v/>
      </c>
      <c r="AR56" s="77">
        <v>196</v>
      </c>
      <c r="AS56" s="114">
        <f t="shared" si="148"/>
        <v>2.5250898597029155E-3</v>
      </c>
      <c r="AT56" s="115" t="str">
        <f t="shared" si="26"/>
        <v/>
      </c>
      <c r="AU56" s="115">
        <f t="shared" si="27"/>
        <v>196</v>
      </c>
      <c r="AV56" s="115" t="str">
        <f>IF(AU56&lt;&gt;"", IF(RANK(AU56, AU$5:AU$62)+COUNTIF(AU$5:AU56,AU56)-1&lt;=(AV$65-AT$63),RANK(AU56, AU$5:AU$62)+COUNTIF(AU$5:AU56,AU56)-1, ""), "")</f>
        <v/>
      </c>
      <c r="AW56" s="117" t="str">
        <f t="shared" si="28"/>
        <v/>
      </c>
      <c r="AX56" s="77">
        <v>138</v>
      </c>
      <c r="AY56" s="114">
        <f t="shared" si="149"/>
        <v>1.8958127266732608E-3</v>
      </c>
      <c r="AZ56" s="115" t="str">
        <f t="shared" si="29"/>
        <v/>
      </c>
      <c r="BA56" s="115">
        <f t="shared" si="30"/>
        <v>138</v>
      </c>
      <c r="BB56" s="115" t="str">
        <f>IF(BA56&lt;&gt;"", IF(RANK(BA56, BA$5:BA$62)+COUNTIF(BA$5:BA56,BA56)-1&lt;=(BB$65-AZ$63),RANK(BA56, BA$5:BA$62)+COUNTIF(BA$5:BA56,BA56)-1, ""), "")</f>
        <v/>
      </c>
      <c r="BC56" s="117" t="str">
        <f t="shared" si="31"/>
        <v/>
      </c>
      <c r="BD56" s="77">
        <v>129</v>
      </c>
      <c r="BE56" s="114">
        <f t="shared" si="150"/>
        <v>1.8333759699837981E-3</v>
      </c>
      <c r="BF56" s="115" t="str">
        <f t="shared" si="32"/>
        <v/>
      </c>
      <c r="BG56" s="115">
        <f t="shared" si="33"/>
        <v>129</v>
      </c>
      <c r="BH56" s="115" t="str">
        <f>IF(BG56&lt;&gt;"", IF(RANK(BG56, BG$5:BG$62)+COUNTIF(BG$5:BG56,BG56)-1&lt;=(BH$65-BF$63),RANK(BG56, BG$5:BG$62)+COUNTIF(BG$5:BG56,BG56)-1, ""), "")</f>
        <v/>
      </c>
      <c r="BI56" s="117" t="str">
        <f t="shared" si="34"/>
        <v/>
      </c>
      <c r="BJ56" s="77">
        <v>154</v>
      </c>
      <c r="BK56" s="114">
        <f t="shared" si="151"/>
        <v>2.1592821088053842E-3</v>
      </c>
      <c r="BL56" s="115" t="str">
        <f t="shared" si="35"/>
        <v/>
      </c>
      <c r="BM56" s="115">
        <f t="shared" si="36"/>
        <v>154</v>
      </c>
      <c r="BN56" s="115" t="str">
        <f>IF(BM56&lt;&gt;"", IF(RANK(BM56, BM$5:BM$62)+COUNTIF(BM$5:BM56,BM56)-1&lt;=(BN$65-BL$63),RANK(BM56, BM$5:BM$62)+COUNTIF(BM$5:BM56,BM56)-1, ""), "")</f>
        <v/>
      </c>
      <c r="BO56" s="117" t="str">
        <f t="shared" si="37"/>
        <v/>
      </c>
      <c r="BP56" s="77">
        <v>137</v>
      </c>
      <c r="BQ56" s="114">
        <f t="shared" si="152"/>
        <v>1.9083171985346352E-3</v>
      </c>
      <c r="BR56" s="115" t="str">
        <f t="shared" si="38"/>
        <v/>
      </c>
      <c r="BS56" s="115">
        <f t="shared" si="39"/>
        <v>137</v>
      </c>
      <c r="BT56" s="115" t="str">
        <f>IF(BS56&lt;&gt;"", IF(RANK(BS56, BS$5:BS$62)+COUNTIF(BS$5:BS56,BS56)-1&lt;=(BT$65-BR$63),RANK(BS56, BS$5:BS$62)+COUNTIF(BS$5:BS56,BS56)-1, ""), "")</f>
        <v/>
      </c>
      <c r="BU56" s="117" t="str">
        <f t="shared" si="40"/>
        <v/>
      </c>
      <c r="BV56" s="77">
        <v>101</v>
      </c>
      <c r="BW56" s="114">
        <f t="shared" si="153"/>
        <v>1.4619671419266122E-3</v>
      </c>
      <c r="BX56" s="115" t="str">
        <f t="shared" si="41"/>
        <v/>
      </c>
      <c r="BY56" s="115">
        <f t="shared" si="42"/>
        <v>101</v>
      </c>
      <c r="BZ56" s="115" t="str">
        <f>IF(BY56&lt;&gt;"", IF(RANK(BY56, BY$5:BY$62)+COUNTIF(BY$5:BY56,BY56)-1&lt;=(BZ$65-BX$63),RANK(BY56, BY$5:BY$62)+COUNTIF(BY$5:BY56,BY56)-1, ""), "")</f>
        <v/>
      </c>
      <c r="CA56" s="117" t="str">
        <f t="shared" si="43"/>
        <v/>
      </c>
      <c r="CB56" s="77">
        <v>120</v>
      </c>
      <c r="CC56" s="114">
        <f t="shared" si="154"/>
        <v>1.6577791285607715E-3</v>
      </c>
      <c r="CD56" s="115" t="str">
        <f t="shared" si="44"/>
        <v/>
      </c>
      <c r="CE56" s="115">
        <f t="shared" si="45"/>
        <v>120</v>
      </c>
      <c r="CF56" s="115" t="str">
        <f>IF(CE56&lt;&gt;"", IF(RANK(CE56, CE$5:CE$62)+COUNTIF(CE$5:CE56,CE56)-1&lt;=(CF$65-CD$63),RANK(CE56, CE$5:CE$62)+COUNTIF(CE$5:CE56,CE56)-1, ""), "")</f>
        <v/>
      </c>
      <c r="CG56" s="117" t="str">
        <f t="shared" si="46"/>
        <v/>
      </c>
      <c r="CH56" s="77">
        <v>203</v>
      </c>
      <c r="CI56" s="114">
        <f t="shared" si="155"/>
        <v>3.0389221556886229E-3</v>
      </c>
      <c r="CJ56" s="115" t="str">
        <f t="shared" si="47"/>
        <v/>
      </c>
      <c r="CK56" s="115">
        <f t="shared" si="48"/>
        <v>203</v>
      </c>
      <c r="CL56" s="115" t="str">
        <f>IF(CK56&lt;&gt;"", IF(RANK(CK56, CK$5:CK$62)+COUNTIF(CK$5:CK56,CK56)-1&lt;=(CL$65-CJ$63),RANK(CK56, CK$5:CK$62)+COUNTIF(CK$5:CK56,CK56)-1, ""), "")</f>
        <v/>
      </c>
      <c r="CM56" s="117" t="str">
        <f t="shared" si="49"/>
        <v/>
      </c>
      <c r="CN56" s="77"/>
      <c r="CO56" s="114">
        <f t="shared" si="156"/>
        <v>0</v>
      </c>
      <c r="CP56" s="115" t="str">
        <f t="shared" si="50"/>
        <v/>
      </c>
      <c r="CQ56" s="115" t="str">
        <f t="shared" si="51"/>
        <v/>
      </c>
      <c r="CR56" s="115" t="str">
        <f>IF(CQ56&lt;&gt;"", IF(RANK(CQ56, CQ$5:CQ$62)+COUNTIF(CQ$5:CQ56,CQ56)-1&lt;=(CR$65-CP$63),RANK(CQ56, CQ$5:CQ$62)+COUNTIF(CQ$5:CQ56,CQ56)-1, ""), "")</f>
        <v/>
      </c>
      <c r="CS56" s="117" t="str">
        <f t="shared" si="52"/>
        <v/>
      </c>
      <c r="CT56" s="77"/>
      <c r="CU56" s="114">
        <f t="shared" si="157"/>
        <v>0</v>
      </c>
      <c r="CV56" s="115" t="str">
        <f t="shared" si="53"/>
        <v/>
      </c>
      <c r="CW56" s="115" t="str">
        <f t="shared" si="54"/>
        <v/>
      </c>
      <c r="CX56" s="115" t="str">
        <f>IF(CW56&lt;&gt;"", IF(RANK(CW56, CW$5:CW$62)+COUNTIF(CW$5:CW56,CW56)-1&lt;=(CX$65-CV$63),RANK(CW56, CW$5:CW$62)+COUNTIF(CW$5:CW56,CW56)-1, ""), "")</f>
        <v/>
      </c>
      <c r="CY56" s="117" t="str">
        <f t="shared" si="55"/>
        <v/>
      </c>
      <c r="CZ56" s="77"/>
      <c r="DA56" s="114">
        <f t="shared" si="158"/>
        <v>0</v>
      </c>
      <c r="DB56" s="115" t="str">
        <f t="shared" si="56"/>
        <v/>
      </c>
      <c r="DC56" s="115" t="str">
        <f t="shared" si="57"/>
        <v/>
      </c>
      <c r="DD56" s="115" t="str">
        <f>IF(DC56&lt;&gt;"", IF(RANK(DC56, DC$5:DC$62)+COUNTIF(DC$5:DC56,DC56)-1&lt;=(DD$65-DB$63),RANK(DC56, DC$5:DC$62)+COUNTIF(DC$5:DC56,DC56)-1, ""), "")</f>
        <v/>
      </c>
      <c r="DE56" s="117" t="str">
        <f t="shared" si="58"/>
        <v/>
      </c>
      <c r="DF56" s="77"/>
      <c r="DG56" s="114">
        <f t="shared" si="159"/>
        <v>0</v>
      </c>
      <c r="DH56" s="115" t="str">
        <f t="shared" si="59"/>
        <v/>
      </c>
      <c r="DI56" s="115" t="str">
        <f t="shared" si="60"/>
        <v/>
      </c>
      <c r="DJ56" s="115" t="str">
        <f>IF(DI56&lt;&gt;"", IF(RANK(DI56, DI$5:DI$62)+COUNTIF(DI$5:DI56,DI56)-1&lt;=(DJ$65-DH$63),RANK(DI56, DI$5:DI$62)+COUNTIF(DI$5:DI56,DI56)-1, ""), "")</f>
        <v/>
      </c>
      <c r="DK56" s="117" t="str">
        <f t="shared" si="61"/>
        <v/>
      </c>
      <c r="DL56" s="77"/>
      <c r="DM56" s="114">
        <f t="shared" si="160"/>
        <v>0</v>
      </c>
      <c r="DN56" s="115" t="str">
        <f t="shared" si="62"/>
        <v/>
      </c>
      <c r="DO56" s="115" t="str">
        <f t="shared" si="63"/>
        <v/>
      </c>
      <c r="DP56" s="115" t="str">
        <f>IF(DO56&lt;&gt;"", IF(RANK(DO56, DO$5:DO$62)+COUNTIF(DO$5:DO56,DO56)-1&lt;=(DP$65-DN$63),RANK(DO56, DO$5:DO$62)+COUNTIF(DO$5:DO56,DO56)-1, ""), "")</f>
        <v/>
      </c>
      <c r="DQ56" s="117" t="str">
        <f t="shared" si="64"/>
        <v/>
      </c>
      <c r="DR56" s="77"/>
      <c r="DS56" s="114">
        <f t="shared" si="161"/>
        <v>0</v>
      </c>
      <c r="DT56" s="115" t="str">
        <f t="shared" si="65"/>
        <v/>
      </c>
      <c r="DU56" s="115" t="str">
        <f t="shared" si="66"/>
        <v/>
      </c>
      <c r="DV56" s="115" t="str">
        <f>IF(DU56&lt;&gt;"", IF(RANK(DU56, DU$5:DU$62)+COUNTIF(DU$5:DU56,DU56)-1&lt;=(DV$65-DT$63),RANK(DU56, DU$5:DU$62)+COUNTIF(DU$5:DU56,DU56)-1, ""), "")</f>
        <v/>
      </c>
      <c r="DW56" s="117" t="str">
        <f t="shared" si="67"/>
        <v/>
      </c>
      <c r="DX56" s="77"/>
      <c r="DY56" s="114">
        <f t="shared" si="162"/>
        <v>0</v>
      </c>
      <c r="DZ56" s="115" t="str">
        <f t="shared" si="68"/>
        <v/>
      </c>
      <c r="EA56" s="115" t="str">
        <f t="shared" si="69"/>
        <v/>
      </c>
      <c r="EB56" s="115" t="str">
        <f>IF(EA56&lt;&gt;"", IF(RANK(EA56, EA$5:EA$62)+COUNTIF(EA$5:EA56,EA56)-1&lt;=(EB$65-DZ$63),RANK(EA56, EA$5:EA$62)+COUNTIF(EA$5:EA56,EA56)-1, ""), "")</f>
        <v/>
      </c>
      <c r="EC56" s="117" t="str">
        <f t="shared" si="70"/>
        <v/>
      </c>
      <c r="ED56" s="77"/>
      <c r="EE56" s="114">
        <f t="shared" si="163"/>
        <v>0</v>
      </c>
      <c r="EF56" s="115" t="str">
        <f t="shared" si="71"/>
        <v/>
      </c>
      <c r="EG56" s="116" t="str">
        <f t="shared" si="72"/>
        <v/>
      </c>
      <c r="EH56" s="115" t="str">
        <f>IF(EG56&lt;&gt;"", IF(RANK(EG56, EG$5:EG$62)+COUNTIF(EG$5:EG56,EG56)-1&lt;=(EH$65-EF$63),RANK(EG56, EG$5:EG$62)+COUNTIF(EG$5:EG56,EG56)-1, ""), "")</f>
        <v/>
      </c>
      <c r="EI56" s="117" t="str">
        <f t="shared" si="73"/>
        <v/>
      </c>
      <c r="EJ56" s="77"/>
      <c r="EK56" s="114">
        <f t="shared" si="164"/>
        <v>0</v>
      </c>
      <c r="EL56" s="115" t="str">
        <f t="shared" si="74"/>
        <v/>
      </c>
      <c r="EM56" s="115" t="str">
        <f t="shared" si="75"/>
        <v/>
      </c>
      <c r="EN56" s="115" t="str">
        <f>IF(EM56&lt;&gt;"", IF(RANK(EM56, EM$5:EM$62)+COUNTIF(EM$5:EM56,EM56)-1&lt;=(EN$65-EL$63),RANK(EM56, EM$5:EM$62)+COUNTIF(EM$5:EM56,EM56)-1, ""), "")</f>
        <v/>
      </c>
      <c r="EO56" s="117" t="str">
        <f t="shared" si="76"/>
        <v/>
      </c>
      <c r="EP56" s="77"/>
      <c r="EQ56" s="114">
        <f t="shared" si="165"/>
        <v>0</v>
      </c>
      <c r="ER56" s="115" t="str">
        <f t="shared" si="77"/>
        <v/>
      </c>
      <c r="ES56" s="115" t="str">
        <f t="shared" si="78"/>
        <v/>
      </c>
      <c r="ET56" s="115" t="str">
        <f>IF(ES56&lt;&gt;"", IF(RANK(ES56, ES$5:ES$62)+COUNTIF(ES$5:ES56,ES56)-1&lt;=(ET$65-ER$63),RANK(ES56, ES$5:ES$62)+COUNTIF(ES$5:ES56,ES56)-1, ""), "")</f>
        <v/>
      </c>
      <c r="EU56" s="117" t="str">
        <f t="shared" si="79"/>
        <v/>
      </c>
      <c r="EV56" s="77"/>
      <c r="EW56" s="114">
        <f t="shared" si="166"/>
        <v>0</v>
      </c>
      <c r="EX56" s="115" t="str">
        <f t="shared" si="80"/>
        <v/>
      </c>
      <c r="EY56" s="115" t="str">
        <f t="shared" si="81"/>
        <v/>
      </c>
      <c r="EZ56" s="115" t="str">
        <f>IF(EY56&lt;&gt;"", IF(RANK(EY56, EY$5:EY$62)+COUNTIF(EY$5:EY56,EY56)-1&lt;=(EZ$65-EX$63),RANK(EY56, EY$5:EY$62)+COUNTIF(EY$5:EY56,EY56)-1, ""), "")</f>
        <v/>
      </c>
      <c r="FA56" s="117" t="str">
        <f t="shared" si="82"/>
        <v/>
      </c>
      <c r="FB56" s="77"/>
      <c r="FC56" s="114">
        <f t="shared" si="167"/>
        <v>0</v>
      </c>
      <c r="FD56" s="115" t="str">
        <f t="shared" si="83"/>
        <v/>
      </c>
      <c r="FE56" s="115" t="str">
        <f t="shared" si="84"/>
        <v/>
      </c>
      <c r="FF56" s="115" t="str">
        <f>IF(FE56&lt;&gt;"", IF(RANK(FE56, FE$5:FE$62)+COUNTIF(FE$5:FE56,FE56)-1&lt;=(FF$65-FD$63),RANK(FE56, FE$5:FE$62)+COUNTIF(FE$5:FE56,FE56)-1, ""), "")</f>
        <v/>
      </c>
      <c r="FG56" s="117" t="str">
        <f t="shared" si="85"/>
        <v/>
      </c>
      <c r="FH56" s="77"/>
      <c r="FI56" s="114">
        <f t="shared" si="168"/>
        <v>0</v>
      </c>
      <c r="FJ56" s="115" t="str">
        <f t="shared" si="86"/>
        <v/>
      </c>
      <c r="FK56" s="115" t="str">
        <f t="shared" si="87"/>
        <v/>
      </c>
      <c r="FL56" s="115" t="str">
        <f>IF(FK56&lt;&gt;"", IF(RANK(FK56, FK$5:FK$62)+COUNTIF(FK$5:FK56,FK56)-1&lt;=(FL$65-FJ$63),RANK(FK56, FK$5:FK$62)+COUNTIF(FK$5:FK56,FK56)-1, ""), "")</f>
        <v/>
      </c>
      <c r="FM56" s="117" t="str">
        <f t="shared" si="88"/>
        <v/>
      </c>
      <c r="FN56" s="77"/>
      <c r="FO56" s="114">
        <f t="shared" si="169"/>
        <v>0</v>
      </c>
      <c r="FP56" s="115" t="str">
        <f t="shared" si="89"/>
        <v/>
      </c>
      <c r="FQ56" s="115" t="str">
        <f t="shared" si="90"/>
        <v/>
      </c>
      <c r="FR56" s="115" t="str">
        <f>IF(FQ56&lt;&gt;"", IF(RANK(FQ56, FQ$5:FQ$62)+COUNTIF(FQ$5:FQ56,FQ56)-1&lt;=(FR$65-FP$63),RANK(FQ56, FQ$5:FQ$62)+COUNTIF(FQ$5:FQ56,FQ56)-1, ""), "")</f>
        <v/>
      </c>
      <c r="FS56" s="117" t="str">
        <f t="shared" si="91"/>
        <v/>
      </c>
      <c r="FT56" s="77"/>
      <c r="FU56" s="114">
        <f t="shared" si="170"/>
        <v>0</v>
      </c>
      <c r="FV56" s="115" t="str">
        <f t="shared" si="92"/>
        <v/>
      </c>
      <c r="FW56" s="115" t="str">
        <f t="shared" si="93"/>
        <v/>
      </c>
      <c r="FX56" s="115" t="str">
        <f>IF(FW56&lt;&gt;"", IF(RANK(FW56, FW$5:FW$62)+COUNTIF(FW$5:FW56,FW56)-1&lt;=(FX$65-FV$63),RANK(FW56, FW$5:FW$62)+COUNTIF(FW$5:FW56,FW56)-1, ""), "")</f>
        <v/>
      </c>
      <c r="FY56" s="117" t="str">
        <f t="shared" si="94"/>
        <v/>
      </c>
      <c r="FZ56" s="77"/>
      <c r="GA56" s="114">
        <f t="shared" si="171"/>
        <v>0</v>
      </c>
      <c r="GB56" s="115" t="str">
        <f t="shared" si="95"/>
        <v/>
      </c>
      <c r="GC56" s="115" t="str">
        <f t="shared" si="96"/>
        <v/>
      </c>
      <c r="GD56" s="115" t="str">
        <f>IF(GC56&lt;&gt;"", IF(RANK(GC56, GC$5:GC$62)+COUNTIF(GC$5:GC56,GC56)-1&lt;=(GD$65-GB$63),RANK(GC56, GC$5:GC$62)+COUNTIF(GC$5:GC56,GC56)-1, ""), "")</f>
        <v/>
      </c>
      <c r="GE56" s="117" t="str">
        <f t="shared" si="97"/>
        <v/>
      </c>
      <c r="GF56" s="77"/>
      <c r="GG56" s="114">
        <f t="shared" si="172"/>
        <v>0</v>
      </c>
      <c r="GH56" s="115" t="str">
        <f t="shared" si="98"/>
        <v/>
      </c>
      <c r="GI56" s="115" t="str">
        <f t="shared" si="99"/>
        <v/>
      </c>
      <c r="GJ56" s="115" t="str">
        <f>IF(GI56&lt;&gt;"", IF(RANK(GI56, GI$5:GI$62)+COUNTIF(GI$5:GI56,GI56)-1&lt;=(GJ$65-GH$63),RANK(GI56, GI$5:GI$62)+COUNTIF(GI$5:GI56,GI56)-1, ""), "")</f>
        <v/>
      </c>
      <c r="GK56" s="117" t="str">
        <f t="shared" si="100"/>
        <v/>
      </c>
      <c r="GL56" s="77"/>
      <c r="GM56" s="114">
        <f t="shared" si="173"/>
        <v>0</v>
      </c>
      <c r="GN56" s="115" t="str">
        <f t="shared" si="101"/>
        <v/>
      </c>
      <c r="GO56" s="115" t="str">
        <f t="shared" si="102"/>
        <v/>
      </c>
      <c r="GP56" s="115" t="str">
        <f>IF(GO56&lt;&gt;"", IF(RANK(GO56, GO$5:GO$62)+COUNTIF(GO$5:GO56,GO56)-1&lt;=(GP$65-GN$63),RANK(GO56, GO$5:GO$62)+COUNTIF(GO$5:GO56,GO56)-1, ""), "")</f>
        <v/>
      </c>
      <c r="GQ56" s="117" t="str">
        <f t="shared" si="103"/>
        <v/>
      </c>
      <c r="GR56" s="77"/>
      <c r="GS56" s="114">
        <f t="shared" si="174"/>
        <v>0</v>
      </c>
      <c r="GT56" s="115" t="str">
        <f t="shared" si="104"/>
        <v/>
      </c>
      <c r="GU56" s="115" t="str">
        <f t="shared" si="105"/>
        <v/>
      </c>
      <c r="GV56" s="115" t="str">
        <f>IF(GU56&lt;&gt;"", IF(RANK(GU56, GU$5:GU$62)+COUNTIF(GU$5:GU56,GU56)-1&lt;=(GV$65-GT$63),RANK(GU56, GU$5:GU$62)+COUNTIF(GU$5:GU56,GU56)-1, ""), "")</f>
        <v/>
      </c>
      <c r="GW56" s="117" t="str">
        <f t="shared" si="106"/>
        <v/>
      </c>
      <c r="GX56" s="77"/>
      <c r="GY56" s="114">
        <f t="shared" si="175"/>
        <v>0</v>
      </c>
      <c r="GZ56" s="115" t="str">
        <f t="shared" si="107"/>
        <v/>
      </c>
      <c r="HA56" s="115" t="str">
        <f t="shared" si="108"/>
        <v/>
      </c>
      <c r="HB56" s="115" t="str">
        <f>IF(HA56&lt;&gt;"", IF(RANK(HA56, HA$5:HA$62)+COUNTIF(HA$5:HA56,HA56)-1&lt;=(HB$65-GZ$63),RANK(HA56, HA$5:HA$62)+COUNTIF(HA$5:HA56,HA56)-1, ""), "")</f>
        <v/>
      </c>
      <c r="HC56" s="117" t="str">
        <f t="shared" si="109"/>
        <v/>
      </c>
      <c r="HD56" s="77"/>
      <c r="HE56" s="114">
        <f t="shared" si="176"/>
        <v>0</v>
      </c>
      <c r="HF56" s="115" t="str">
        <f t="shared" si="110"/>
        <v/>
      </c>
      <c r="HG56" s="115" t="str">
        <f t="shared" si="111"/>
        <v/>
      </c>
      <c r="HH56" s="115" t="str">
        <f>IF(HG56&lt;&gt;"", IF(RANK(HG56, HG$5:HG$62)+COUNTIF(HG$5:HG56,HG56)-1&lt;=(HH$65-HF$63),RANK(HG56, HG$5:HG$62)+COUNTIF(HG$5:HG56,HG56)-1, ""), "")</f>
        <v/>
      </c>
      <c r="HI56" s="117" t="str">
        <f t="shared" si="112"/>
        <v/>
      </c>
      <c r="HJ56" s="77"/>
      <c r="HK56" s="114">
        <f t="shared" si="177"/>
        <v>0</v>
      </c>
      <c r="HL56" s="115" t="str">
        <f t="shared" si="113"/>
        <v/>
      </c>
      <c r="HM56" s="115" t="str">
        <f t="shared" si="114"/>
        <v/>
      </c>
      <c r="HN56" s="115" t="str">
        <f>IF(HM56&lt;&gt;"", IF(RANK(HM56, HM$5:HM$62)+COUNTIF(HM$5:HM56,HM56)-1&lt;=(HN$65-HL$63),RANK(HM56, HM$5:HM$62)+COUNTIF(HM$5:HM56,HM56)-1, ""), "")</f>
        <v/>
      </c>
      <c r="HO56" s="117" t="str">
        <f t="shared" si="115"/>
        <v/>
      </c>
      <c r="HP56" s="77"/>
      <c r="HQ56" s="114">
        <f t="shared" si="178"/>
        <v>0</v>
      </c>
      <c r="HR56" s="115" t="str">
        <f t="shared" si="116"/>
        <v/>
      </c>
      <c r="HS56" s="115" t="str">
        <f t="shared" si="117"/>
        <v/>
      </c>
      <c r="HT56" s="115" t="str">
        <f>IF(HS56&lt;&gt;"", IF(RANK(HS56, HS$5:HS$62)+COUNTIF(HS$5:HS56,HS56)-1&lt;=(HT$65-HR$63),RANK(HS56, HS$5:HS$62)+COUNTIF(HS$5:HS56,HS56)-1, ""), "")</f>
        <v/>
      </c>
      <c r="HU56" s="117" t="str">
        <f t="shared" si="118"/>
        <v/>
      </c>
      <c r="HV56" s="77"/>
      <c r="HW56" s="114">
        <f t="shared" si="179"/>
        <v>0</v>
      </c>
      <c r="HX56" s="115" t="str">
        <f t="shared" si="119"/>
        <v/>
      </c>
      <c r="HY56" s="115" t="str">
        <f t="shared" si="120"/>
        <v/>
      </c>
      <c r="HZ56" s="115" t="str">
        <f>IF(HY56&lt;&gt;"", IF(RANK(HY56, HY$5:HY$62)+COUNTIF(HY$5:HY56,HY56)-1&lt;=(HZ$65-HX$63),RANK(HY56, HY$5:HY$62)+COUNTIF(HY$5:HY56,HY56)-1, ""), "")</f>
        <v/>
      </c>
      <c r="IA56" s="117" t="str">
        <f t="shared" si="121"/>
        <v/>
      </c>
      <c r="IB56" s="77"/>
      <c r="IC56" s="114">
        <f t="shared" si="180"/>
        <v>0</v>
      </c>
      <c r="ID56" s="115" t="str">
        <f t="shared" si="122"/>
        <v/>
      </c>
      <c r="IE56" s="115" t="str">
        <f t="shared" si="123"/>
        <v/>
      </c>
      <c r="IF56" s="115" t="str">
        <f>IF(IE56&lt;&gt;"", IF(RANK(IE56, IE$5:IE$62)+COUNTIF(IE$5:IE56,IE56)-1&lt;=(IF$65-ID$63),RANK(IE56, IE$5:IE$62)+COUNTIF(IE$5:IE56,IE56)-1, ""), "")</f>
        <v/>
      </c>
      <c r="IG56" s="117" t="str">
        <f t="shared" si="124"/>
        <v/>
      </c>
      <c r="IH56" s="77"/>
      <c r="II56" s="114">
        <f t="shared" si="181"/>
        <v>0</v>
      </c>
      <c r="IJ56" s="115" t="str">
        <f t="shared" si="125"/>
        <v/>
      </c>
      <c r="IK56" s="115" t="str">
        <f t="shared" si="126"/>
        <v/>
      </c>
      <c r="IL56" s="115" t="str">
        <f>IF(IK56&lt;&gt;"", IF(RANK(IK56, IK$5:IK$62)+COUNTIF(IK$5:IK56,IK56)-1&lt;=(IL$65-IJ$63),RANK(IK56, IK$5:IK$62)+COUNTIF(IK$5:IK56,IK56)-1, ""), "")</f>
        <v/>
      </c>
      <c r="IM56" s="117" t="str">
        <f t="shared" si="127"/>
        <v/>
      </c>
      <c r="IN56" s="104" t="str">
        <f t="shared" si="128"/>
        <v/>
      </c>
      <c r="IO56" s="41">
        <f t="shared" si="129"/>
        <v>1178</v>
      </c>
      <c r="IP56" s="42">
        <v>2593</v>
      </c>
      <c r="IQ56" s="43">
        <f>IO56+IP56</f>
        <v>3771</v>
      </c>
      <c r="IR56" s="43"/>
      <c r="IS56" s="98" t="str">
        <f>IF(IQ56&gt;=$IR$63,IQ56, "")</f>
        <v/>
      </c>
      <c r="IT56" s="77" t="str">
        <f t="shared" si="183"/>
        <v/>
      </c>
      <c r="IU56" s="77" t="str">
        <f t="shared" si="188"/>
        <v/>
      </c>
      <c r="IV56" s="77"/>
      <c r="IW56" s="99" t="str">
        <f t="shared" si="133"/>
        <v/>
      </c>
      <c r="IX56" s="77" t="str">
        <f t="shared" si="134"/>
        <v/>
      </c>
      <c r="IY56" s="98" t="str">
        <f t="shared" si="135"/>
        <v/>
      </c>
      <c r="IZ56" s="98" t="str">
        <f>IF(IY56&lt;&gt;"", IF(RANK(IY56, $IY$5:$IY$62)+COUNTIF(IY$5:IY56,IY56)-1&lt;=(400-$IU$63-$IX$63), RANK(IY56, $IY$5:$IY$62)+COUNTIF(IY$5:IY56,IY56)-1, ""), "")</f>
        <v/>
      </c>
      <c r="JA56" s="82" t="str">
        <f t="shared" si="136"/>
        <v/>
      </c>
      <c r="JB56" s="90" t="str">
        <f t="shared" si="137"/>
        <v/>
      </c>
      <c r="JD56" s="106">
        <f>IQ56/$IQ$63</f>
        <v>1.1814103715236428E-4</v>
      </c>
      <c r="JE56" s="56">
        <f t="shared" si="185"/>
        <v>0</v>
      </c>
      <c r="JF56" s="64">
        <f t="shared" si="138"/>
        <v>-1.1814103715236428E-4</v>
      </c>
      <c r="JH56" s="108" t="str">
        <f>IF(_xlfn.NUMBERVALUE(JA56)&lt;&gt;0,IQ56, "")</f>
        <v/>
      </c>
      <c r="JI56" s="56" t="str">
        <f t="shared" si="139"/>
        <v/>
      </c>
      <c r="JJ56" s="56" t="str">
        <f t="shared" si="187"/>
        <v/>
      </c>
      <c r="JK56" s="107" t="str">
        <f t="shared" si="140"/>
        <v/>
      </c>
    </row>
    <row r="57" spans="1:271" ht="15" customHeight="1" x14ac:dyDescent="0.2">
      <c r="A57" s="100" t="s">
        <v>249</v>
      </c>
      <c r="B57" s="77"/>
      <c r="C57" s="114">
        <f t="shared" si="141"/>
        <v>0</v>
      </c>
      <c r="D57" s="115" t="str">
        <f t="shared" si="5"/>
        <v/>
      </c>
      <c r="E57" s="115" t="str">
        <f t="shared" si="6"/>
        <v/>
      </c>
      <c r="F57" s="115" t="str">
        <f>IF(E57&lt;&gt;"", IF(RANK(E57, E$5:E$62)+COUNTIF(E$5:E57,E57)-1&lt;=(F$65-D$63),RANK(E57, E$5:E$62)+COUNTIF(E$5:E57,E57)-1, ""), "")</f>
        <v/>
      </c>
      <c r="G57" s="117" t="str">
        <f t="shared" si="7"/>
        <v/>
      </c>
      <c r="H57" s="77"/>
      <c r="I57" s="114">
        <f t="shared" si="142"/>
        <v>0</v>
      </c>
      <c r="J57" s="115" t="str">
        <f t="shared" si="8"/>
        <v/>
      </c>
      <c r="K57" s="115" t="str">
        <f t="shared" si="9"/>
        <v/>
      </c>
      <c r="L57" s="115" t="str">
        <f>IF(K57&lt;&gt;"", IF(RANK(K57, K$5:K$62)+COUNTIF(K$5:K57,K57)-1&lt;=(L$65-J$63),RANK(K57, K$5:K$62)+COUNTIF(K$5:K57,K57)-1, ""), "")</f>
        <v/>
      </c>
      <c r="M57" s="117" t="str">
        <f t="shared" si="10"/>
        <v/>
      </c>
      <c r="N57" s="77"/>
      <c r="O57" s="114">
        <f t="shared" si="143"/>
        <v>0</v>
      </c>
      <c r="P57" s="115" t="str">
        <f t="shared" si="11"/>
        <v/>
      </c>
      <c r="Q57" s="115" t="str">
        <f t="shared" si="12"/>
        <v/>
      </c>
      <c r="R57" s="115" t="str">
        <f>IF(Q57&lt;&gt;"", IF(RANK(Q57, Q$5:Q$62)+COUNTIF(Q$5:Q57,Q57)-1&lt;=(R$65-P$63),RANK(Q57, Q$5:Q$62)+COUNTIF(Q$5:Q57,Q57)-1, ""), "")</f>
        <v/>
      </c>
      <c r="S57" s="117" t="str">
        <f t="shared" si="13"/>
        <v/>
      </c>
      <c r="T57" s="77"/>
      <c r="U57" s="114">
        <f t="shared" si="144"/>
        <v>0</v>
      </c>
      <c r="V57" s="115" t="str">
        <f t="shared" si="14"/>
        <v/>
      </c>
      <c r="W57" s="115" t="str">
        <f t="shared" si="15"/>
        <v/>
      </c>
      <c r="X57" s="115" t="str">
        <f>IF(W57&lt;&gt;"", IF(RANK(W57, W$5:W$62)+COUNTIF(W$5:W57,W57)-1&lt;=(X$65-V$63),RANK(W57, W$5:W$62)+COUNTIF(W$5:W57,W57)-1, ""), "")</f>
        <v/>
      </c>
      <c r="Y57" s="117" t="str">
        <f t="shared" si="16"/>
        <v/>
      </c>
      <c r="Z57" s="77"/>
      <c r="AA57" s="114">
        <f t="shared" si="145"/>
        <v>0</v>
      </c>
      <c r="AB57" s="115" t="str">
        <f t="shared" si="17"/>
        <v/>
      </c>
      <c r="AC57" s="115" t="str">
        <f t="shared" si="18"/>
        <v/>
      </c>
      <c r="AD57" s="115" t="str">
        <f>IF(AC57&lt;&gt;"", IF(RANK(AC57, AC$5:AC$62)+COUNTIF(AC$5:AC57,AC57)-1&lt;=(AD$65-AB$63),RANK(AC57, AC$5:AC$62)+COUNTIF(AC$5:AC57,AC57)-1, ""), "")</f>
        <v/>
      </c>
      <c r="AE57" s="117" t="str">
        <f t="shared" si="19"/>
        <v/>
      </c>
      <c r="AF57" s="77"/>
      <c r="AG57" s="114">
        <f t="shared" si="146"/>
        <v>0</v>
      </c>
      <c r="AH57" s="115" t="str">
        <f t="shared" si="20"/>
        <v/>
      </c>
      <c r="AI57" s="115" t="str">
        <f t="shared" si="21"/>
        <v/>
      </c>
      <c r="AJ57" s="115" t="str">
        <f>IF(AI57&lt;&gt;"", IF(RANK(AI57, AI$5:AI$62)+COUNTIF(AI$5:AI57,AI57)-1&lt;=(AJ$65-AH$63),RANK(AI57, AI$5:AI$62)+COUNTIF(AI$5:AI57,AI57)-1, ""), "")</f>
        <v/>
      </c>
      <c r="AK57" s="117" t="str">
        <f t="shared" si="22"/>
        <v/>
      </c>
      <c r="AL57" s="77"/>
      <c r="AM57" s="114">
        <f t="shared" si="147"/>
        <v>0</v>
      </c>
      <c r="AN57" s="115" t="str">
        <f t="shared" si="23"/>
        <v/>
      </c>
      <c r="AO57" s="115" t="str">
        <f t="shared" si="24"/>
        <v/>
      </c>
      <c r="AP57" s="115" t="str">
        <f>IF(AO57&lt;&gt;"", IF(RANK(AO57, AO$5:AO$62)+COUNTIF(AO$5:AO57,AO57)-1&lt;=(AP$65-AN$63),RANK(AO57, AO$5:AO$62)+COUNTIF(AO$5:AO57,AO57)-1, ""), "")</f>
        <v/>
      </c>
      <c r="AQ57" s="117" t="str">
        <f t="shared" si="25"/>
        <v/>
      </c>
      <c r="AR57" s="77"/>
      <c r="AS57" s="114">
        <f t="shared" si="148"/>
        <v>0</v>
      </c>
      <c r="AT57" s="115" t="str">
        <f t="shared" si="26"/>
        <v/>
      </c>
      <c r="AU57" s="115" t="str">
        <f t="shared" si="27"/>
        <v/>
      </c>
      <c r="AV57" s="115" t="str">
        <f>IF(AU57&lt;&gt;"", IF(RANK(AU57, AU$5:AU$62)+COUNTIF(AU$5:AU57,AU57)-1&lt;=(AV$65-AT$63),RANK(AU57, AU$5:AU$62)+COUNTIF(AU$5:AU57,AU57)-1, ""), "")</f>
        <v/>
      </c>
      <c r="AW57" s="117" t="str">
        <f t="shared" si="28"/>
        <v/>
      </c>
      <c r="AX57" s="77"/>
      <c r="AY57" s="114">
        <f t="shared" si="149"/>
        <v>0</v>
      </c>
      <c r="AZ57" s="115" t="str">
        <f t="shared" si="29"/>
        <v/>
      </c>
      <c r="BA57" s="115" t="str">
        <f t="shared" si="30"/>
        <v/>
      </c>
      <c r="BB57" s="115" t="str">
        <f>IF(BA57&lt;&gt;"", IF(RANK(BA57, BA$5:BA$62)+COUNTIF(BA$5:BA57,BA57)-1&lt;=(BB$65-AZ$63),RANK(BA57, BA$5:BA$62)+COUNTIF(BA$5:BA57,BA57)-1, ""), "")</f>
        <v/>
      </c>
      <c r="BC57" s="117" t="str">
        <f t="shared" si="31"/>
        <v/>
      </c>
      <c r="BD57" s="77"/>
      <c r="BE57" s="114">
        <f t="shared" si="150"/>
        <v>0</v>
      </c>
      <c r="BF57" s="115" t="str">
        <f t="shared" si="32"/>
        <v/>
      </c>
      <c r="BG57" s="115" t="str">
        <f t="shared" si="33"/>
        <v/>
      </c>
      <c r="BH57" s="115" t="str">
        <f>IF(BG57&lt;&gt;"", IF(RANK(BG57, BG$5:BG$62)+COUNTIF(BG$5:BG57,BG57)-1&lt;=(BH$65-BF$63),RANK(BG57, BG$5:BG$62)+COUNTIF(BG$5:BG57,BG57)-1, ""), "")</f>
        <v/>
      </c>
      <c r="BI57" s="117" t="str">
        <f t="shared" si="34"/>
        <v/>
      </c>
      <c r="BJ57" s="77"/>
      <c r="BK57" s="114">
        <f t="shared" si="151"/>
        <v>0</v>
      </c>
      <c r="BL57" s="115" t="str">
        <f t="shared" si="35"/>
        <v/>
      </c>
      <c r="BM57" s="115" t="str">
        <f t="shared" si="36"/>
        <v/>
      </c>
      <c r="BN57" s="115" t="str">
        <f>IF(BM57&lt;&gt;"", IF(RANK(BM57, BM$5:BM$62)+COUNTIF(BM$5:BM57,BM57)-1&lt;=(BN$65-BL$63),RANK(BM57, BM$5:BM$62)+COUNTIF(BM$5:BM57,BM57)-1, ""), "")</f>
        <v/>
      </c>
      <c r="BO57" s="117" t="str">
        <f t="shared" si="37"/>
        <v/>
      </c>
      <c r="BP57" s="77"/>
      <c r="BQ57" s="114">
        <f t="shared" si="152"/>
        <v>0</v>
      </c>
      <c r="BR57" s="115" t="str">
        <f t="shared" si="38"/>
        <v/>
      </c>
      <c r="BS57" s="115" t="str">
        <f t="shared" si="39"/>
        <v/>
      </c>
      <c r="BT57" s="115" t="str">
        <f>IF(BS57&lt;&gt;"", IF(RANK(BS57, BS$5:BS$62)+COUNTIF(BS$5:BS57,BS57)-1&lt;=(BT$65-BR$63),RANK(BS57, BS$5:BS$62)+COUNTIF(BS$5:BS57,BS57)-1, ""), "")</f>
        <v/>
      </c>
      <c r="BU57" s="117" t="str">
        <f t="shared" si="40"/>
        <v/>
      </c>
      <c r="BV57" s="77"/>
      <c r="BW57" s="114">
        <f t="shared" si="153"/>
        <v>0</v>
      </c>
      <c r="BX57" s="115" t="str">
        <f t="shared" si="41"/>
        <v/>
      </c>
      <c r="BY57" s="115" t="str">
        <f t="shared" si="42"/>
        <v/>
      </c>
      <c r="BZ57" s="115" t="str">
        <f>IF(BY57&lt;&gt;"", IF(RANK(BY57, BY$5:BY$62)+COUNTIF(BY$5:BY57,BY57)-1&lt;=(BZ$65-BX$63),RANK(BY57, BY$5:BY$62)+COUNTIF(BY$5:BY57,BY57)-1, ""), "")</f>
        <v/>
      </c>
      <c r="CA57" s="117" t="str">
        <f t="shared" si="43"/>
        <v/>
      </c>
      <c r="CB57" s="77"/>
      <c r="CC57" s="114">
        <f t="shared" si="154"/>
        <v>0</v>
      </c>
      <c r="CD57" s="115" t="str">
        <f t="shared" si="44"/>
        <v/>
      </c>
      <c r="CE57" s="115" t="str">
        <f t="shared" si="45"/>
        <v/>
      </c>
      <c r="CF57" s="115" t="str">
        <f>IF(CE57&lt;&gt;"", IF(RANK(CE57, CE$5:CE$62)+COUNTIF(CE$5:CE57,CE57)-1&lt;=(CF$65-CD$63),RANK(CE57, CE$5:CE$62)+COUNTIF(CE$5:CE57,CE57)-1, ""), "")</f>
        <v/>
      </c>
      <c r="CG57" s="117" t="str">
        <f t="shared" si="46"/>
        <v/>
      </c>
      <c r="CH57" s="77"/>
      <c r="CI57" s="114">
        <f t="shared" si="155"/>
        <v>0</v>
      </c>
      <c r="CJ57" s="115" t="str">
        <f t="shared" si="47"/>
        <v/>
      </c>
      <c r="CK57" s="115" t="str">
        <f t="shared" si="48"/>
        <v/>
      </c>
      <c r="CL57" s="115" t="str">
        <f>IF(CK57&lt;&gt;"", IF(RANK(CK57, CK$5:CK$62)+COUNTIF(CK$5:CK57,CK57)-1&lt;=(CL$65-CJ$63),RANK(CK57, CK$5:CK$62)+COUNTIF(CK$5:CK57,CK57)-1, ""), "")</f>
        <v/>
      </c>
      <c r="CM57" s="117" t="str">
        <f t="shared" si="49"/>
        <v/>
      </c>
      <c r="CN57" s="77"/>
      <c r="CO57" s="114">
        <f t="shared" si="156"/>
        <v>0</v>
      </c>
      <c r="CP57" s="115" t="str">
        <f t="shared" si="50"/>
        <v/>
      </c>
      <c r="CQ57" s="115" t="str">
        <f t="shared" si="51"/>
        <v/>
      </c>
      <c r="CR57" s="115" t="str">
        <f>IF(CQ57&lt;&gt;"", IF(RANK(CQ57, CQ$5:CQ$62)+COUNTIF(CQ$5:CQ57,CQ57)-1&lt;=(CR$65-CP$63),RANK(CQ57, CQ$5:CQ$62)+COUNTIF(CQ$5:CQ57,CQ57)-1, ""), "")</f>
        <v/>
      </c>
      <c r="CS57" s="117" t="str">
        <f t="shared" si="52"/>
        <v/>
      </c>
      <c r="CT57" s="77"/>
      <c r="CU57" s="114">
        <f t="shared" si="157"/>
        <v>0</v>
      </c>
      <c r="CV57" s="115" t="str">
        <f t="shared" si="53"/>
        <v/>
      </c>
      <c r="CW57" s="115" t="str">
        <f t="shared" si="54"/>
        <v/>
      </c>
      <c r="CX57" s="115" t="str">
        <f>IF(CW57&lt;&gt;"", IF(RANK(CW57, CW$5:CW$62)+COUNTIF(CW$5:CW57,CW57)-1&lt;=(CX$65-CV$63),RANK(CW57, CW$5:CW$62)+COUNTIF(CW$5:CW57,CW57)-1, ""), "")</f>
        <v/>
      </c>
      <c r="CY57" s="117" t="str">
        <f t="shared" si="55"/>
        <v/>
      </c>
      <c r="CZ57" s="77"/>
      <c r="DA57" s="114">
        <f t="shared" si="158"/>
        <v>0</v>
      </c>
      <c r="DB57" s="115" t="str">
        <f t="shared" si="56"/>
        <v/>
      </c>
      <c r="DC57" s="115" t="str">
        <f t="shared" si="57"/>
        <v/>
      </c>
      <c r="DD57" s="115" t="str">
        <f>IF(DC57&lt;&gt;"", IF(RANK(DC57, DC$5:DC$62)+COUNTIF(DC$5:DC57,DC57)-1&lt;=(DD$65-DB$63),RANK(DC57, DC$5:DC$62)+COUNTIF(DC$5:DC57,DC57)-1, ""), "")</f>
        <v/>
      </c>
      <c r="DE57" s="117" t="str">
        <f t="shared" si="58"/>
        <v/>
      </c>
      <c r="DF57" s="77"/>
      <c r="DG57" s="114">
        <f t="shared" si="159"/>
        <v>0</v>
      </c>
      <c r="DH57" s="115" t="str">
        <f t="shared" si="59"/>
        <v/>
      </c>
      <c r="DI57" s="115" t="str">
        <f t="shared" si="60"/>
        <v/>
      </c>
      <c r="DJ57" s="115" t="str">
        <f>IF(DI57&lt;&gt;"", IF(RANK(DI57, DI$5:DI$62)+COUNTIF(DI$5:DI57,DI57)-1&lt;=(DJ$65-DH$63),RANK(DI57, DI$5:DI$62)+COUNTIF(DI$5:DI57,DI57)-1, ""), "")</f>
        <v/>
      </c>
      <c r="DK57" s="117" t="str">
        <f t="shared" si="61"/>
        <v/>
      </c>
      <c r="DL57" s="77"/>
      <c r="DM57" s="114">
        <f t="shared" si="160"/>
        <v>0</v>
      </c>
      <c r="DN57" s="115" t="str">
        <f t="shared" si="62"/>
        <v/>
      </c>
      <c r="DO57" s="115" t="str">
        <f t="shared" si="63"/>
        <v/>
      </c>
      <c r="DP57" s="115" t="str">
        <f>IF(DO57&lt;&gt;"", IF(RANK(DO57, DO$5:DO$62)+COUNTIF(DO$5:DO57,DO57)-1&lt;=(DP$65-DN$63),RANK(DO57, DO$5:DO$62)+COUNTIF(DO$5:DO57,DO57)-1, ""), "")</f>
        <v/>
      </c>
      <c r="DQ57" s="117" t="str">
        <f t="shared" si="64"/>
        <v/>
      </c>
      <c r="DR57" s="77"/>
      <c r="DS57" s="114">
        <f t="shared" si="161"/>
        <v>0</v>
      </c>
      <c r="DT57" s="115" t="str">
        <f t="shared" si="65"/>
        <v/>
      </c>
      <c r="DU57" s="115" t="str">
        <f t="shared" si="66"/>
        <v/>
      </c>
      <c r="DV57" s="115" t="str">
        <f>IF(DU57&lt;&gt;"", IF(RANK(DU57, DU$5:DU$62)+COUNTIF(DU$5:DU57,DU57)-1&lt;=(DV$65-DT$63),RANK(DU57, DU$5:DU$62)+COUNTIF(DU$5:DU57,DU57)-1, ""), "")</f>
        <v/>
      </c>
      <c r="DW57" s="117" t="str">
        <f t="shared" si="67"/>
        <v/>
      </c>
      <c r="DX57" s="77"/>
      <c r="DY57" s="114">
        <f t="shared" si="162"/>
        <v>0</v>
      </c>
      <c r="DZ57" s="115" t="str">
        <f t="shared" si="68"/>
        <v/>
      </c>
      <c r="EA57" s="115" t="str">
        <f t="shared" si="69"/>
        <v/>
      </c>
      <c r="EB57" s="115" t="str">
        <f>IF(EA57&lt;&gt;"", IF(RANK(EA57, EA$5:EA$62)+COUNTIF(EA$5:EA57,EA57)-1&lt;=(EB$65-DZ$63),RANK(EA57, EA$5:EA$62)+COUNTIF(EA$5:EA57,EA57)-1, ""), "")</f>
        <v/>
      </c>
      <c r="EC57" s="117" t="str">
        <f t="shared" si="70"/>
        <v/>
      </c>
      <c r="ED57" s="77"/>
      <c r="EE57" s="114">
        <f t="shared" si="163"/>
        <v>0</v>
      </c>
      <c r="EF57" s="115" t="str">
        <f t="shared" si="71"/>
        <v/>
      </c>
      <c r="EG57" s="116" t="str">
        <f t="shared" si="72"/>
        <v/>
      </c>
      <c r="EH57" s="115" t="str">
        <f>IF(EG57&lt;&gt;"", IF(RANK(EG57, EG$5:EG$62)+COUNTIF(EG$5:EG57,EG57)-1&lt;=(EH$65-EF$63),RANK(EG57, EG$5:EG$62)+COUNTIF(EG$5:EG57,EG57)-1, ""), "")</f>
        <v/>
      </c>
      <c r="EI57" s="117" t="str">
        <f t="shared" si="73"/>
        <v/>
      </c>
      <c r="EJ57" s="77"/>
      <c r="EK57" s="114">
        <f t="shared" si="164"/>
        <v>0</v>
      </c>
      <c r="EL57" s="115" t="str">
        <f t="shared" si="74"/>
        <v/>
      </c>
      <c r="EM57" s="115" t="str">
        <f t="shared" si="75"/>
        <v/>
      </c>
      <c r="EN57" s="115" t="str">
        <f>IF(EM57&lt;&gt;"", IF(RANK(EM57, EM$5:EM$62)+COUNTIF(EM$5:EM57,EM57)-1&lt;=(EN$65-EL$63),RANK(EM57, EM$5:EM$62)+COUNTIF(EM$5:EM57,EM57)-1, ""), "")</f>
        <v/>
      </c>
      <c r="EO57" s="117" t="str">
        <f t="shared" si="76"/>
        <v/>
      </c>
      <c r="EP57" s="77"/>
      <c r="EQ57" s="114">
        <f t="shared" si="165"/>
        <v>0</v>
      </c>
      <c r="ER57" s="115" t="str">
        <f t="shared" si="77"/>
        <v/>
      </c>
      <c r="ES57" s="115" t="str">
        <f t="shared" si="78"/>
        <v/>
      </c>
      <c r="ET57" s="115" t="str">
        <f>IF(ES57&lt;&gt;"", IF(RANK(ES57, ES$5:ES$62)+COUNTIF(ES$5:ES57,ES57)-1&lt;=(ET$65-ER$63),RANK(ES57, ES$5:ES$62)+COUNTIF(ES$5:ES57,ES57)-1, ""), "")</f>
        <v/>
      </c>
      <c r="EU57" s="117" t="str">
        <f t="shared" si="79"/>
        <v/>
      </c>
      <c r="EV57" s="77"/>
      <c r="EW57" s="114">
        <f t="shared" si="166"/>
        <v>0</v>
      </c>
      <c r="EX57" s="115" t="str">
        <f t="shared" si="80"/>
        <v/>
      </c>
      <c r="EY57" s="115" t="str">
        <f t="shared" si="81"/>
        <v/>
      </c>
      <c r="EZ57" s="115" t="str">
        <f>IF(EY57&lt;&gt;"", IF(RANK(EY57, EY$5:EY$62)+COUNTIF(EY$5:EY57,EY57)-1&lt;=(EZ$65-EX$63),RANK(EY57, EY$5:EY$62)+COUNTIF(EY$5:EY57,EY57)-1, ""), "")</f>
        <v/>
      </c>
      <c r="FA57" s="117" t="str">
        <f t="shared" si="82"/>
        <v/>
      </c>
      <c r="FB57" s="77"/>
      <c r="FC57" s="114">
        <f t="shared" si="167"/>
        <v>0</v>
      </c>
      <c r="FD57" s="115" t="str">
        <f t="shared" si="83"/>
        <v/>
      </c>
      <c r="FE57" s="115" t="str">
        <f t="shared" si="84"/>
        <v/>
      </c>
      <c r="FF57" s="115" t="str">
        <f>IF(FE57&lt;&gt;"", IF(RANK(FE57, FE$5:FE$62)+COUNTIF(FE$5:FE57,FE57)-1&lt;=(FF$65-FD$63),RANK(FE57, FE$5:FE$62)+COUNTIF(FE$5:FE57,FE57)-1, ""), "")</f>
        <v/>
      </c>
      <c r="FG57" s="117" t="str">
        <f t="shared" si="85"/>
        <v/>
      </c>
      <c r="FH57" s="77"/>
      <c r="FI57" s="114">
        <f t="shared" si="168"/>
        <v>0</v>
      </c>
      <c r="FJ57" s="115" t="str">
        <f t="shared" si="86"/>
        <v/>
      </c>
      <c r="FK57" s="115" t="str">
        <f t="shared" si="87"/>
        <v/>
      </c>
      <c r="FL57" s="115" t="str">
        <f>IF(FK57&lt;&gt;"", IF(RANK(FK57, FK$5:FK$62)+COUNTIF(FK$5:FK57,FK57)-1&lt;=(FL$65-FJ$63),RANK(FK57, FK$5:FK$62)+COUNTIF(FK$5:FK57,FK57)-1, ""), "")</f>
        <v/>
      </c>
      <c r="FM57" s="117" t="str">
        <f t="shared" si="88"/>
        <v/>
      </c>
      <c r="FN57" s="77"/>
      <c r="FO57" s="114">
        <f t="shared" si="169"/>
        <v>0</v>
      </c>
      <c r="FP57" s="115" t="str">
        <f t="shared" si="89"/>
        <v/>
      </c>
      <c r="FQ57" s="115" t="str">
        <f t="shared" si="90"/>
        <v/>
      </c>
      <c r="FR57" s="115" t="str">
        <f>IF(FQ57&lt;&gt;"", IF(RANK(FQ57, FQ$5:FQ$62)+COUNTIF(FQ$5:FQ57,FQ57)-1&lt;=(FR$65-FP$63),RANK(FQ57, FQ$5:FQ$62)+COUNTIF(FQ$5:FQ57,FQ57)-1, ""), "")</f>
        <v/>
      </c>
      <c r="FS57" s="117" t="str">
        <f t="shared" si="91"/>
        <v/>
      </c>
      <c r="FT57" s="77"/>
      <c r="FU57" s="114">
        <f t="shared" si="170"/>
        <v>0</v>
      </c>
      <c r="FV57" s="115" t="str">
        <f t="shared" si="92"/>
        <v/>
      </c>
      <c r="FW57" s="115" t="str">
        <f t="shared" si="93"/>
        <v/>
      </c>
      <c r="FX57" s="115" t="str">
        <f>IF(FW57&lt;&gt;"", IF(RANK(FW57, FW$5:FW$62)+COUNTIF(FW$5:FW57,FW57)-1&lt;=(FX$65-FV$63),RANK(FW57, FW$5:FW$62)+COUNTIF(FW$5:FW57,FW57)-1, ""), "")</f>
        <v/>
      </c>
      <c r="FY57" s="117" t="str">
        <f t="shared" si="94"/>
        <v/>
      </c>
      <c r="FZ57" s="77"/>
      <c r="GA57" s="114">
        <f t="shared" si="171"/>
        <v>0</v>
      </c>
      <c r="GB57" s="115" t="str">
        <f t="shared" si="95"/>
        <v/>
      </c>
      <c r="GC57" s="115" t="str">
        <f t="shared" si="96"/>
        <v/>
      </c>
      <c r="GD57" s="115" t="str">
        <f>IF(GC57&lt;&gt;"", IF(RANK(GC57, GC$5:GC$62)+COUNTIF(GC$5:GC57,GC57)-1&lt;=(GD$65-GB$63),RANK(GC57, GC$5:GC$62)+COUNTIF(GC$5:GC57,GC57)-1, ""), "")</f>
        <v/>
      </c>
      <c r="GE57" s="117" t="str">
        <f t="shared" si="97"/>
        <v/>
      </c>
      <c r="GF57" s="77"/>
      <c r="GG57" s="114">
        <f t="shared" si="172"/>
        <v>0</v>
      </c>
      <c r="GH57" s="115" t="str">
        <f t="shared" si="98"/>
        <v/>
      </c>
      <c r="GI57" s="115" t="str">
        <f t="shared" si="99"/>
        <v/>
      </c>
      <c r="GJ57" s="115" t="str">
        <f>IF(GI57&lt;&gt;"", IF(RANK(GI57, GI$5:GI$62)+COUNTIF(GI$5:GI57,GI57)-1&lt;=(GJ$65-GH$63),RANK(GI57, GI$5:GI$62)+COUNTIF(GI$5:GI57,GI57)-1, ""), "")</f>
        <v/>
      </c>
      <c r="GK57" s="117" t="str">
        <f t="shared" si="100"/>
        <v/>
      </c>
      <c r="GL57" s="77"/>
      <c r="GM57" s="114">
        <f t="shared" si="173"/>
        <v>0</v>
      </c>
      <c r="GN57" s="115" t="str">
        <f t="shared" si="101"/>
        <v/>
      </c>
      <c r="GO57" s="115" t="str">
        <f t="shared" si="102"/>
        <v/>
      </c>
      <c r="GP57" s="115" t="str">
        <f>IF(GO57&lt;&gt;"", IF(RANK(GO57, GO$5:GO$62)+COUNTIF(GO$5:GO57,GO57)-1&lt;=(GP$65-GN$63),RANK(GO57, GO$5:GO$62)+COUNTIF(GO$5:GO57,GO57)-1, ""), "")</f>
        <v/>
      </c>
      <c r="GQ57" s="117" t="str">
        <f t="shared" si="103"/>
        <v/>
      </c>
      <c r="GR57" s="77"/>
      <c r="GS57" s="114">
        <f t="shared" si="174"/>
        <v>0</v>
      </c>
      <c r="GT57" s="115" t="str">
        <f t="shared" si="104"/>
        <v/>
      </c>
      <c r="GU57" s="115" t="str">
        <f t="shared" si="105"/>
        <v/>
      </c>
      <c r="GV57" s="115" t="str">
        <f>IF(GU57&lt;&gt;"", IF(RANK(GU57, GU$5:GU$62)+COUNTIF(GU$5:GU57,GU57)-1&lt;=(GV$65-GT$63),RANK(GU57, GU$5:GU$62)+COUNTIF(GU$5:GU57,GU57)-1, ""), "")</f>
        <v/>
      </c>
      <c r="GW57" s="117" t="str">
        <f t="shared" si="106"/>
        <v/>
      </c>
      <c r="GX57" s="77"/>
      <c r="GY57" s="114">
        <f t="shared" si="175"/>
        <v>0</v>
      </c>
      <c r="GZ57" s="115" t="str">
        <f t="shared" si="107"/>
        <v/>
      </c>
      <c r="HA57" s="115" t="str">
        <f t="shared" si="108"/>
        <v/>
      </c>
      <c r="HB57" s="115" t="str">
        <f>IF(HA57&lt;&gt;"", IF(RANK(HA57, HA$5:HA$62)+COUNTIF(HA$5:HA57,HA57)-1&lt;=(HB$65-GZ$63),RANK(HA57, HA$5:HA$62)+COUNTIF(HA$5:HA57,HA57)-1, ""), "")</f>
        <v/>
      </c>
      <c r="HC57" s="117" t="str">
        <f t="shared" si="109"/>
        <v/>
      </c>
      <c r="HD57" s="77"/>
      <c r="HE57" s="114">
        <f t="shared" si="176"/>
        <v>0</v>
      </c>
      <c r="HF57" s="115" t="str">
        <f t="shared" si="110"/>
        <v/>
      </c>
      <c r="HG57" s="115" t="str">
        <f t="shared" si="111"/>
        <v/>
      </c>
      <c r="HH57" s="115" t="str">
        <f>IF(HG57&lt;&gt;"", IF(RANK(HG57, HG$5:HG$62)+COUNTIF(HG$5:HG57,HG57)-1&lt;=(HH$65-HF$63),RANK(HG57, HG$5:HG$62)+COUNTIF(HG$5:HG57,HG57)-1, ""), "")</f>
        <v/>
      </c>
      <c r="HI57" s="117" t="str">
        <f t="shared" si="112"/>
        <v/>
      </c>
      <c r="HJ57" s="77">
        <v>6505</v>
      </c>
      <c r="HK57" s="114">
        <f t="shared" si="177"/>
        <v>8.9207350521119028E-2</v>
      </c>
      <c r="HL57" s="115" t="str">
        <f t="shared" si="113"/>
        <v/>
      </c>
      <c r="HM57" s="115">
        <f t="shared" si="114"/>
        <v>6505</v>
      </c>
      <c r="HN57" s="115" t="str">
        <f>IF(HM57&lt;&gt;"", IF(RANK(HM57, HM$5:HM$62)+COUNTIF(HM$5:HM57,HM57)-1&lt;=(HN$65-HL$63),RANK(HM57, HM$5:HM$62)+COUNTIF(HM$5:HM57,HM57)-1, ""), "")</f>
        <v/>
      </c>
      <c r="HO57" s="117" t="str">
        <f t="shared" si="115"/>
        <v/>
      </c>
      <c r="HP57" s="77">
        <v>1476</v>
      </c>
      <c r="HQ57" s="114">
        <f t="shared" si="178"/>
        <v>2.0016273393002441E-2</v>
      </c>
      <c r="HR57" s="115" t="str">
        <f t="shared" si="116"/>
        <v/>
      </c>
      <c r="HS57" s="115">
        <f t="shared" si="117"/>
        <v>1476</v>
      </c>
      <c r="HT57" s="115" t="str">
        <f>IF(HS57&lt;&gt;"", IF(RANK(HS57, HS$5:HS$62)+COUNTIF(HS$5:HS57,HS57)-1&lt;=(HT$65-HR$63),RANK(HS57, HS$5:HS$62)+COUNTIF(HS$5:HS57,HS57)-1, ""), "")</f>
        <v/>
      </c>
      <c r="HU57" s="117" t="str">
        <f t="shared" si="118"/>
        <v/>
      </c>
      <c r="HV57" s="77">
        <v>1915</v>
      </c>
      <c r="HW57" s="114">
        <f t="shared" si="179"/>
        <v>2.9932632039639244E-2</v>
      </c>
      <c r="HX57" s="115" t="str">
        <f t="shared" si="119"/>
        <v/>
      </c>
      <c r="HY57" s="115">
        <f t="shared" si="120"/>
        <v>1915</v>
      </c>
      <c r="HZ57" s="115" t="str">
        <f>IF(HY57&lt;&gt;"", IF(RANK(HY57, HY$5:HY$62)+COUNTIF(HY$5:HY57,HY57)-1&lt;=(HZ$65-HX$63),RANK(HY57, HY$5:HY$62)+COUNTIF(HY$5:HY57,HY57)-1, ""), "")</f>
        <v/>
      </c>
      <c r="IA57" s="117" t="str">
        <f t="shared" si="121"/>
        <v/>
      </c>
      <c r="IB57" s="77">
        <v>540</v>
      </c>
      <c r="IC57" s="114">
        <f t="shared" si="180"/>
        <v>7.9377912360904905E-3</v>
      </c>
      <c r="ID57" s="115" t="str">
        <f t="shared" si="122"/>
        <v/>
      </c>
      <c r="IE57" s="115">
        <f t="shared" si="123"/>
        <v>540</v>
      </c>
      <c r="IF57" s="115" t="str">
        <f>IF(IE57&lt;&gt;"", IF(RANK(IE57, IE$5:IE$62)+COUNTIF(IE$5:IE57,IE57)-1&lt;=(IF$65-ID$63),RANK(IE57, IE$5:IE$62)+COUNTIF(IE$5:IE57,IE57)-1, ""), "")</f>
        <v/>
      </c>
      <c r="IG57" s="117" t="str">
        <f t="shared" si="124"/>
        <v/>
      </c>
      <c r="IH57" s="77">
        <v>243</v>
      </c>
      <c r="II57" s="114">
        <f t="shared" si="181"/>
        <v>4.1759752534799794E-3</v>
      </c>
      <c r="IJ57" s="115" t="str">
        <f t="shared" si="125"/>
        <v/>
      </c>
      <c r="IK57" s="115">
        <f t="shared" si="126"/>
        <v>243</v>
      </c>
      <c r="IL57" s="115" t="str">
        <f>IF(IK57&lt;&gt;"", IF(RANK(IK57, IK$5:IK$62)+COUNTIF(IK$5:IK57,IK57)-1&lt;=(IL$65-IJ$63),RANK(IK57, IK$5:IK$62)+COUNTIF(IK$5:IK57,IK57)-1, ""), "")</f>
        <v/>
      </c>
      <c r="IM57" s="117" t="str">
        <f t="shared" si="127"/>
        <v/>
      </c>
      <c r="IN57" s="104" t="str">
        <f t="shared" si="128"/>
        <v/>
      </c>
      <c r="IO57" s="41">
        <f t="shared" si="129"/>
        <v>10679</v>
      </c>
      <c r="IP57" s="42"/>
      <c r="IQ57" s="43"/>
      <c r="IR57" s="43"/>
      <c r="IS57" s="98" t="str">
        <f>IF(IQ57&gt;=$IR$63,IQ57, "")</f>
        <v/>
      </c>
      <c r="IT57" s="77" t="str">
        <f t="shared" si="183"/>
        <v/>
      </c>
      <c r="IU57" s="77" t="str">
        <f t="shared" si="188"/>
        <v/>
      </c>
      <c r="IV57" s="77"/>
      <c r="IW57" s="99" t="str">
        <f t="shared" si="133"/>
        <v/>
      </c>
      <c r="IX57" s="77" t="str">
        <f t="shared" si="134"/>
        <v/>
      </c>
      <c r="IY57" s="98" t="str">
        <f t="shared" si="135"/>
        <v/>
      </c>
      <c r="IZ57" s="98" t="str">
        <f>IF(IY57&lt;&gt;"", IF(RANK(IY57, $IY$5:$IY$62)+COUNTIF(IY$5:IY57,IY57)-1&lt;=(400-$IU$63-$IX$63), RANK(IY57, $IY$5:$IY$62)+COUNTIF(IY$5:IY57,IY57)-1, ""), "")</f>
        <v/>
      </c>
      <c r="JA57" s="82" t="str">
        <f t="shared" si="136"/>
        <v/>
      </c>
      <c r="JB57" s="90" t="str">
        <f t="shared" si="137"/>
        <v/>
      </c>
      <c r="JD57" s="106">
        <f>IQ57/$IQ$63</f>
        <v>0</v>
      </c>
      <c r="JE57" s="56">
        <f t="shared" si="185"/>
        <v>0</v>
      </c>
      <c r="JF57" s="64">
        <f t="shared" si="138"/>
        <v>0</v>
      </c>
      <c r="JH57" s="108" t="str">
        <f>IF(_xlfn.NUMBERVALUE(JA57)&lt;&gt;0,IQ57, "")</f>
        <v/>
      </c>
      <c r="JI57" s="56" t="str">
        <f t="shared" si="139"/>
        <v/>
      </c>
      <c r="JJ57" s="56" t="str">
        <f t="shared" si="187"/>
        <v/>
      </c>
      <c r="JK57" s="107" t="str">
        <f t="shared" si="140"/>
        <v/>
      </c>
    </row>
    <row r="58" spans="1:271" ht="15" customHeight="1" x14ac:dyDescent="0.2">
      <c r="A58" s="100" t="s">
        <v>250</v>
      </c>
      <c r="B58" s="77"/>
      <c r="C58" s="114">
        <f t="shared" si="141"/>
        <v>0</v>
      </c>
      <c r="D58" s="115" t="str">
        <f t="shared" si="5"/>
        <v/>
      </c>
      <c r="E58" s="115" t="str">
        <f t="shared" si="6"/>
        <v/>
      </c>
      <c r="F58" s="115" t="str">
        <f>IF(E58&lt;&gt;"", IF(RANK(E58, E$5:E$62)+COUNTIF(E$5:E58,E58)-1&lt;=(F$65-D$63),RANK(E58, E$5:E$62)+COUNTIF(E$5:E58,E58)-1, ""), "")</f>
        <v/>
      </c>
      <c r="G58" s="117" t="str">
        <f t="shared" si="7"/>
        <v/>
      </c>
      <c r="H58" s="77"/>
      <c r="I58" s="114">
        <f t="shared" si="142"/>
        <v>0</v>
      </c>
      <c r="J58" s="115" t="str">
        <f t="shared" si="8"/>
        <v/>
      </c>
      <c r="K58" s="115" t="str">
        <f t="shared" si="9"/>
        <v/>
      </c>
      <c r="L58" s="115" t="str">
        <f>IF(K58&lt;&gt;"", IF(RANK(K58, K$5:K$62)+COUNTIF(K$5:K58,K58)-1&lt;=(L$65-J$63),RANK(K58, K$5:K$62)+COUNTIF(K$5:K58,K58)-1, ""), "")</f>
        <v/>
      </c>
      <c r="M58" s="117" t="str">
        <f t="shared" si="10"/>
        <v/>
      </c>
      <c r="N58" s="77"/>
      <c r="O58" s="114">
        <f t="shared" si="143"/>
        <v>0</v>
      </c>
      <c r="P58" s="115" t="str">
        <f t="shared" si="11"/>
        <v/>
      </c>
      <c r="Q58" s="115" t="str">
        <f t="shared" si="12"/>
        <v/>
      </c>
      <c r="R58" s="115" t="str">
        <f>IF(Q58&lt;&gt;"", IF(RANK(Q58, Q$5:Q$62)+COUNTIF(Q$5:Q58,Q58)-1&lt;=(R$65-P$63),RANK(Q58, Q$5:Q$62)+COUNTIF(Q$5:Q58,Q58)-1, ""), "")</f>
        <v/>
      </c>
      <c r="S58" s="117" t="str">
        <f t="shared" si="13"/>
        <v/>
      </c>
      <c r="T58" s="77"/>
      <c r="U58" s="114">
        <f t="shared" si="144"/>
        <v>0</v>
      </c>
      <c r="V58" s="115" t="str">
        <f t="shared" si="14"/>
        <v/>
      </c>
      <c r="W58" s="115" t="str">
        <f t="shared" si="15"/>
        <v/>
      </c>
      <c r="X58" s="115" t="str">
        <f>IF(W58&lt;&gt;"", IF(RANK(W58, W$5:W$62)+COUNTIF(W$5:W58,W58)-1&lt;=(X$65-V$63),RANK(W58, W$5:W$62)+COUNTIF(W$5:W58,W58)-1, ""), "")</f>
        <v/>
      </c>
      <c r="Y58" s="117" t="str">
        <f t="shared" si="16"/>
        <v/>
      </c>
      <c r="Z58" s="77"/>
      <c r="AA58" s="114">
        <f t="shared" si="145"/>
        <v>0</v>
      </c>
      <c r="AB58" s="115" t="str">
        <f t="shared" si="17"/>
        <v/>
      </c>
      <c r="AC58" s="115" t="str">
        <f t="shared" si="18"/>
        <v/>
      </c>
      <c r="AD58" s="115" t="str">
        <f>IF(AC58&lt;&gt;"", IF(RANK(AC58, AC$5:AC$62)+COUNTIF(AC$5:AC58,AC58)-1&lt;=(AD$65-AB$63),RANK(AC58, AC$5:AC$62)+COUNTIF(AC$5:AC58,AC58)-1, ""), "")</f>
        <v/>
      </c>
      <c r="AE58" s="117" t="str">
        <f t="shared" si="19"/>
        <v/>
      </c>
      <c r="AF58" s="77">
        <v>148</v>
      </c>
      <c r="AG58" s="114">
        <f t="shared" si="146"/>
        <v>1.999945947406827E-3</v>
      </c>
      <c r="AH58" s="115" t="str">
        <f t="shared" si="20"/>
        <v/>
      </c>
      <c r="AI58" s="115">
        <f t="shared" si="21"/>
        <v>148</v>
      </c>
      <c r="AJ58" s="115" t="str">
        <f>IF(AI58&lt;&gt;"", IF(RANK(AI58, AI$5:AI$62)+COUNTIF(AI$5:AI58,AI58)-1&lt;=(AJ$65-AH$63),RANK(AI58, AI$5:AI$62)+COUNTIF(AI$5:AI58,AI58)-1, ""), "")</f>
        <v/>
      </c>
      <c r="AK58" s="117" t="str">
        <f t="shared" si="22"/>
        <v/>
      </c>
      <c r="AL58" s="77">
        <v>159</v>
      </c>
      <c r="AM58" s="114">
        <f t="shared" si="147"/>
        <v>2.5021244452837314E-3</v>
      </c>
      <c r="AN58" s="115" t="str">
        <f t="shared" si="23"/>
        <v/>
      </c>
      <c r="AO58" s="115">
        <f t="shared" si="24"/>
        <v>159</v>
      </c>
      <c r="AP58" s="115" t="str">
        <f>IF(AO58&lt;&gt;"", IF(RANK(AO58, AO$5:AO$62)+COUNTIF(AO$5:AO58,AO58)-1&lt;=(AP$65-AN$63),RANK(AO58, AO$5:AO$62)+COUNTIF(AO$5:AO58,AO58)-1, ""), "")</f>
        <v/>
      </c>
      <c r="AQ58" s="117" t="str">
        <f t="shared" si="25"/>
        <v/>
      </c>
      <c r="AR58" s="77">
        <v>125</v>
      </c>
      <c r="AS58" s="114">
        <f t="shared" si="148"/>
        <v>1.6103889411370634E-3</v>
      </c>
      <c r="AT58" s="115" t="str">
        <f t="shared" si="26"/>
        <v/>
      </c>
      <c r="AU58" s="115">
        <f t="shared" si="27"/>
        <v>125</v>
      </c>
      <c r="AV58" s="115" t="str">
        <f>IF(AU58&lt;&gt;"", IF(RANK(AU58, AU$5:AU$62)+COUNTIF(AU$5:AU58,AU58)-1&lt;=(AV$65-AT$63),RANK(AU58, AU$5:AU$62)+COUNTIF(AU$5:AU58,AU58)-1, ""), "")</f>
        <v/>
      </c>
      <c r="AW58" s="117" t="str">
        <f t="shared" si="28"/>
        <v/>
      </c>
      <c r="AX58" s="77">
        <v>127</v>
      </c>
      <c r="AY58" s="114">
        <f t="shared" si="149"/>
        <v>1.7446972194746675E-3</v>
      </c>
      <c r="AZ58" s="115" t="str">
        <f t="shared" si="29"/>
        <v/>
      </c>
      <c r="BA58" s="115">
        <f t="shared" si="30"/>
        <v>127</v>
      </c>
      <c r="BB58" s="115" t="str">
        <f>IF(BA58&lt;&gt;"", IF(RANK(BA58, BA$5:BA$62)+COUNTIF(BA$5:BA58,BA58)-1&lt;=(BB$65-AZ$63),RANK(BA58, BA$5:BA$62)+COUNTIF(BA$5:BA58,BA58)-1, ""), "")</f>
        <v/>
      </c>
      <c r="BC58" s="117" t="str">
        <f t="shared" si="31"/>
        <v/>
      </c>
      <c r="BD58" s="77">
        <v>112</v>
      </c>
      <c r="BE58" s="114">
        <f t="shared" si="150"/>
        <v>1.591768284016941E-3</v>
      </c>
      <c r="BF58" s="115" t="str">
        <f t="shared" si="32"/>
        <v/>
      </c>
      <c r="BG58" s="115">
        <f t="shared" si="33"/>
        <v>112</v>
      </c>
      <c r="BH58" s="115" t="str">
        <f>IF(BG58&lt;&gt;"", IF(RANK(BG58, BG$5:BG$62)+COUNTIF(BG$5:BG58,BG58)-1&lt;=(BH$65-BF$63),RANK(BG58, BG$5:BG$62)+COUNTIF(BG$5:BG58,BG58)-1, ""), "")</f>
        <v/>
      </c>
      <c r="BI58" s="117" t="str">
        <f t="shared" si="34"/>
        <v/>
      </c>
      <c r="BJ58" s="77">
        <v>91</v>
      </c>
      <c r="BK58" s="114">
        <f t="shared" si="151"/>
        <v>1.2759394279304543E-3</v>
      </c>
      <c r="BL58" s="115" t="str">
        <f t="shared" si="35"/>
        <v/>
      </c>
      <c r="BM58" s="115">
        <f t="shared" si="36"/>
        <v>91</v>
      </c>
      <c r="BN58" s="115" t="str">
        <f>IF(BM58&lt;&gt;"", IF(RANK(BM58, BM$5:BM$62)+COUNTIF(BM$5:BM58,BM58)-1&lt;=(BN$65-BL$63),RANK(BM58, BM$5:BM$62)+COUNTIF(BM$5:BM58,BM58)-1, ""), "")</f>
        <v/>
      </c>
      <c r="BO58" s="117" t="str">
        <f t="shared" si="37"/>
        <v/>
      </c>
      <c r="BP58" s="77">
        <v>129</v>
      </c>
      <c r="BQ58" s="114">
        <f t="shared" si="152"/>
        <v>1.7968826175983061E-3</v>
      </c>
      <c r="BR58" s="115" t="str">
        <f t="shared" si="38"/>
        <v/>
      </c>
      <c r="BS58" s="115">
        <f t="shared" si="39"/>
        <v>129</v>
      </c>
      <c r="BT58" s="115" t="str">
        <f>IF(BS58&lt;&gt;"", IF(RANK(BS58, BS$5:BS$62)+COUNTIF(BS$5:BS58,BS58)-1&lt;=(BT$65-BR$63),RANK(BS58, BS$5:BS$62)+COUNTIF(BS$5:BS58,BS58)-1, ""), "")</f>
        <v/>
      </c>
      <c r="BU58" s="117" t="str">
        <f t="shared" si="40"/>
        <v/>
      </c>
      <c r="BV58" s="77">
        <v>82</v>
      </c>
      <c r="BW58" s="114">
        <f t="shared" si="153"/>
        <v>1.1869436201780415E-3</v>
      </c>
      <c r="BX58" s="115" t="str">
        <f t="shared" si="41"/>
        <v/>
      </c>
      <c r="BY58" s="115">
        <f t="shared" si="42"/>
        <v>82</v>
      </c>
      <c r="BZ58" s="115" t="str">
        <f>IF(BY58&lt;&gt;"", IF(RANK(BY58, BY$5:BY$62)+COUNTIF(BY$5:BY58,BY58)-1&lt;=(BZ$65-BX$63),RANK(BY58, BY$5:BY$62)+COUNTIF(BY$5:BY58,BY58)-1, ""), "")</f>
        <v/>
      </c>
      <c r="CA58" s="117" t="str">
        <f t="shared" si="43"/>
        <v/>
      </c>
      <c r="CB58" s="77">
        <v>256</v>
      </c>
      <c r="CC58" s="114">
        <f t="shared" si="154"/>
        <v>3.5365954742629792E-3</v>
      </c>
      <c r="CD58" s="115" t="str">
        <f t="shared" si="44"/>
        <v/>
      </c>
      <c r="CE58" s="115">
        <f t="shared" si="45"/>
        <v>256</v>
      </c>
      <c r="CF58" s="115" t="str">
        <f>IF(CE58&lt;&gt;"", IF(RANK(CE58, CE$5:CE$62)+COUNTIF(CE$5:CE58,CE58)-1&lt;=(CF$65-CD$63),RANK(CE58, CE$5:CE$62)+COUNTIF(CE$5:CE58,CE58)-1, ""), "")</f>
        <v/>
      </c>
      <c r="CG58" s="117" t="str">
        <f t="shared" si="46"/>
        <v/>
      </c>
      <c r="CH58" s="77">
        <v>194</v>
      </c>
      <c r="CI58" s="114">
        <f t="shared" si="155"/>
        <v>2.9041916167664669E-3</v>
      </c>
      <c r="CJ58" s="115" t="str">
        <f t="shared" si="47"/>
        <v/>
      </c>
      <c r="CK58" s="115">
        <f t="shared" si="48"/>
        <v>194</v>
      </c>
      <c r="CL58" s="115" t="str">
        <f>IF(CK58&lt;&gt;"", IF(RANK(CK58, CK$5:CK$62)+COUNTIF(CK$5:CK58,CK58)-1&lt;=(CL$65-CJ$63),RANK(CK58, CK$5:CK$62)+COUNTIF(CK$5:CK58,CK58)-1, ""), "")</f>
        <v/>
      </c>
      <c r="CM58" s="117" t="str">
        <f t="shared" si="49"/>
        <v/>
      </c>
      <c r="CN58" s="77"/>
      <c r="CO58" s="114">
        <f t="shared" si="156"/>
        <v>0</v>
      </c>
      <c r="CP58" s="115" t="str">
        <f t="shared" si="50"/>
        <v/>
      </c>
      <c r="CQ58" s="115" t="str">
        <f t="shared" si="51"/>
        <v/>
      </c>
      <c r="CR58" s="115" t="str">
        <f>IF(CQ58&lt;&gt;"", IF(RANK(CQ58, CQ$5:CQ$62)+COUNTIF(CQ$5:CQ58,CQ58)-1&lt;=(CR$65-CP$63),RANK(CQ58, CQ$5:CQ$62)+COUNTIF(CQ$5:CQ58,CQ58)-1, ""), "")</f>
        <v/>
      </c>
      <c r="CS58" s="117" t="str">
        <f t="shared" si="52"/>
        <v/>
      </c>
      <c r="CT58" s="77"/>
      <c r="CU58" s="114">
        <f t="shared" si="157"/>
        <v>0</v>
      </c>
      <c r="CV58" s="115" t="str">
        <f t="shared" si="53"/>
        <v/>
      </c>
      <c r="CW58" s="115" t="str">
        <f t="shared" si="54"/>
        <v/>
      </c>
      <c r="CX58" s="115" t="str">
        <f>IF(CW58&lt;&gt;"", IF(RANK(CW58, CW$5:CW$62)+COUNTIF(CW$5:CW58,CW58)-1&lt;=(CX$65-CV$63),RANK(CW58, CW$5:CW$62)+COUNTIF(CW$5:CW58,CW58)-1, ""), "")</f>
        <v/>
      </c>
      <c r="CY58" s="117" t="str">
        <f t="shared" si="55"/>
        <v/>
      </c>
      <c r="CZ58" s="77"/>
      <c r="DA58" s="114">
        <f t="shared" si="158"/>
        <v>0</v>
      </c>
      <c r="DB58" s="115" t="str">
        <f t="shared" si="56"/>
        <v/>
      </c>
      <c r="DC58" s="115" t="str">
        <f t="shared" si="57"/>
        <v/>
      </c>
      <c r="DD58" s="115" t="str">
        <f>IF(DC58&lt;&gt;"", IF(RANK(DC58, DC$5:DC$62)+COUNTIF(DC$5:DC58,DC58)-1&lt;=(DD$65-DB$63),RANK(DC58, DC$5:DC$62)+COUNTIF(DC$5:DC58,DC58)-1, ""), "")</f>
        <v/>
      </c>
      <c r="DE58" s="117" t="str">
        <f t="shared" si="58"/>
        <v/>
      </c>
      <c r="DF58" s="77"/>
      <c r="DG58" s="114">
        <f t="shared" si="159"/>
        <v>0</v>
      </c>
      <c r="DH58" s="115" t="str">
        <f t="shared" si="59"/>
        <v/>
      </c>
      <c r="DI58" s="115" t="str">
        <f t="shared" si="60"/>
        <v/>
      </c>
      <c r="DJ58" s="115" t="str">
        <f>IF(DI58&lt;&gt;"", IF(RANK(DI58, DI$5:DI$62)+COUNTIF(DI$5:DI58,DI58)-1&lt;=(DJ$65-DH$63),RANK(DI58, DI$5:DI$62)+COUNTIF(DI$5:DI58,DI58)-1, ""), "")</f>
        <v/>
      </c>
      <c r="DK58" s="117" t="str">
        <f t="shared" si="61"/>
        <v/>
      </c>
      <c r="DL58" s="77"/>
      <c r="DM58" s="114">
        <f t="shared" si="160"/>
        <v>0</v>
      </c>
      <c r="DN58" s="115" t="str">
        <f t="shared" si="62"/>
        <v/>
      </c>
      <c r="DO58" s="115" t="str">
        <f t="shared" si="63"/>
        <v/>
      </c>
      <c r="DP58" s="115" t="str">
        <f>IF(DO58&lt;&gt;"", IF(RANK(DO58, DO$5:DO$62)+COUNTIF(DO$5:DO58,DO58)-1&lt;=(DP$65-DN$63),RANK(DO58, DO$5:DO$62)+COUNTIF(DO$5:DO58,DO58)-1, ""), "")</f>
        <v/>
      </c>
      <c r="DQ58" s="117" t="str">
        <f t="shared" si="64"/>
        <v/>
      </c>
      <c r="DR58" s="77"/>
      <c r="DS58" s="114">
        <f t="shared" si="161"/>
        <v>0</v>
      </c>
      <c r="DT58" s="115" t="str">
        <f t="shared" si="65"/>
        <v/>
      </c>
      <c r="DU58" s="115" t="str">
        <f t="shared" si="66"/>
        <v/>
      </c>
      <c r="DV58" s="115" t="str">
        <f>IF(DU58&lt;&gt;"", IF(RANK(DU58, DU$5:DU$62)+COUNTIF(DU$5:DU58,DU58)-1&lt;=(DV$65-DT$63),RANK(DU58, DU$5:DU$62)+COUNTIF(DU$5:DU58,DU58)-1, ""), "")</f>
        <v/>
      </c>
      <c r="DW58" s="117" t="str">
        <f t="shared" si="67"/>
        <v/>
      </c>
      <c r="DX58" s="77"/>
      <c r="DY58" s="114">
        <f t="shared" si="162"/>
        <v>0</v>
      </c>
      <c r="DZ58" s="115" t="str">
        <f t="shared" si="68"/>
        <v/>
      </c>
      <c r="EA58" s="115" t="str">
        <f t="shared" si="69"/>
        <v/>
      </c>
      <c r="EB58" s="115" t="str">
        <f>IF(EA58&lt;&gt;"", IF(RANK(EA58, EA$5:EA$62)+COUNTIF(EA$5:EA58,EA58)-1&lt;=(EB$65-DZ$63),RANK(EA58, EA$5:EA$62)+COUNTIF(EA$5:EA58,EA58)-1, ""), "")</f>
        <v/>
      </c>
      <c r="EC58" s="117" t="str">
        <f t="shared" si="70"/>
        <v/>
      </c>
      <c r="ED58" s="77"/>
      <c r="EE58" s="114">
        <f t="shared" si="163"/>
        <v>0</v>
      </c>
      <c r="EF58" s="115" t="str">
        <f t="shared" si="71"/>
        <v/>
      </c>
      <c r="EG58" s="116" t="str">
        <f t="shared" si="72"/>
        <v/>
      </c>
      <c r="EH58" s="115" t="str">
        <f>IF(EG58&lt;&gt;"", IF(RANK(EG58, EG$5:EG$62)+COUNTIF(EG$5:EG58,EG58)-1&lt;=(EH$65-EF$63),RANK(EG58, EG$5:EG$62)+COUNTIF(EG$5:EG58,EG58)-1, ""), "")</f>
        <v/>
      </c>
      <c r="EI58" s="117" t="str">
        <f t="shared" si="73"/>
        <v/>
      </c>
      <c r="EJ58" s="77"/>
      <c r="EK58" s="114">
        <f t="shared" si="164"/>
        <v>0</v>
      </c>
      <c r="EL58" s="115" t="str">
        <f t="shared" si="74"/>
        <v/>
      </c>
      <c r="EM58" s="115" t="str">
        <f t="shared" si="75"/>
        <v/>
      </c>
      <c r="EN58" s="115" t="str">
        <f>IF(EM58&lt;&gt;"", IF(RANK(EM58, EM$5:EM$62)+COUNTIF(EM$5:EM58,EM58)-1&lt;=(EN$65-EL$63),RANK(EM58, EM$5:EM$62)+COUNTIF(EM$5:EM58,EM58)-1, ""), "")</f>
        <v/>
      </c>
      <c r="EO58" s="117" t="str">
        <f t="shared" si="76"/>
        <v/>
      </c>
      <c r="EP58" s="77"/>
      <c r="EQ58" s="114">
        <f t="shared" si="165"/>
        <v>0</v>
      </c>
      <c r="ER58" s="115" t="str">
        <f t="shared" si="77"/>
        <v/>
      </c>
      <c r="ES58" s="115" t="str">
        <f t="shared" si="78"/>
        <v/>
      </c>
      <c r="ET58" s="115" t="str">
        <f>IF(ES58&lt;&gt;"", IF(RANK(ES58, ES$5:ES$62)+COUNTIF(ES$5:ES58,ES58)-1&lt;=(ET$65-ER$63),RANK(ES58, ES$5:ES$62)+COUNTIF(ES$5:ES58,ES58)-1, ""), "")</f>
        <v/>
      </c>
      <c r="EU58" s="117" t="str">
        <f t="shared" si="79"/>
        <v/>
      </c>
      <c r="EV58" s="77"/>
      <c r="EW58" s="114">
        <f t="shared" si="166"/>
        <v>0</v>
      </c>
      <c r="EX58" s="115" t="str">
        <f t="shared" si="80"/>
        <v/>
      </c>
      <c r="EY58" s="115" t="str">
        <f t="shared" si="81"/>
        <v/>
      </c>
      <c r="EZ58" s="115" t="str">
        <f>IF(EY58&lt;&gt;"", IF(RANK(EY58, EY$5:EY$62)+COUNTIF(EY$5:EY58,EY58)-1&lt;=(EZ$65-EX$63),RANK(EY58, EY$5:EY$62)+COUNTIF(EY$5:EY58,EY58)-1, ""), "")</f>
        <v/>
      </c>
      <c r="FA58" s="117" t="str">
        <f t="shared" si="82"/>
        <v/>
      </c>
      <c r="FB58" s="77"/>
      <c r="FC58" s="114">
        <f t="shared" si="167"/>
        <v>0</v>
      </c>
      <c r="FD58" s="115" t="str">
        <f t="shared" si="83"/>
        <v/>
      </c>
      <c r="FE58" s="115" t="str">
        <f t="shared" si="84"/>
        <v/>
      </c>
      <c r="FF58" s="115" t="str">
        <f>IF(FE58&lt;&gt;"", IF(RANK(FE58, FE$5:FE$62)+COUNTIF(FE$5:FE58,FE58)-1&lt;=(FF$65-FD$63),RANK(FE58, FE$5:FE$62)+COUNTIF(FE$5:FE58,FE58)-1, ""), "")</f>
        <v/>
      </c>
      <c r="FG58" s="117" t="str">
        <f t="shared" si="85"/>
        <v/>
      </c>
      <c r="FH58" s="77"/>
      <c r="FI58" s="114">
        <f t="shared" si="168"/>
        <v>0</v>
      </c>
      <c r="FJ58" s="115" t="str">
        <f t="shared" si="86"/>
        <v/>
      </c>
      <c r="FK58" s="115" t="str">
        <f t="shared" si="87"/>
        <v/>
      </c>
      <c r="FL58" s="115" t="str">
        <f>IF(FK58&lt;&gt;"", IF(RANK(FK58, FK$5:FK$62)+COUNTIF(FK$5:FK58,FK58)-1&lt;=(FL$65-FJ$63),RANK(FK58, FK$5:FK$62)+COUNTIF(FK$5:FK58,FK58)-1, ""), "")</f>
        <v/>
      </c>
      <c r="FM58" s="117" t="str">
        <f t="shared" si="88"/>
        <v/>
      </c>
      <c r="FN58" s="77"/>
      <c r="FO58" s="114">
        <f t="shared" si="169"/>
        <v>0</v>
      </c>
      <c r="FP58" s="115" t="str">
        <f t="shared" si="89"/>
        <v/>
      </c>
      <c r="FQ58" s="115" t="str">
        <f t="shared" si="90"/>
        <v/>
      </c>
      <c r="FR58" s="115" t="str">
        <f>IF(FQ58&lt;&gt;"", IF(RANK(FQ58, FQ$5:FQ$62)+COUNTIF(FQ$5:FQ58,FQ58)-1&lt;=(FR$65-FP$63),RANK(FQ58, FQ$5:FQ$62)+COUNTIF(FQ$5:FQ58,FQ58)-1, ""), "")</f>
        <v/>
      </c>
      <c r="FS58" s="117" t="str">
        <f t="shared" si="91"/>
        <v/>
      </c>
      <c r="FT58" s="77"/>
      <c r="FU58" s="114">
        <f t="shared" si="170"/>
        <v>0</v>
      </c>
      <c r="FV58" s="115" t="str">
        <f t="shared" si="92"/>
        <v/>
      </c>
      <c r="FW58" s="115" t="str">
        <f t="shared" si="93"/>
        <v/>
      </c>
      <c r="FX58" s="115" t="str">
        <f>IF(FW58&lt;&gt;"", IF(RANK(FW58, FW$5:FW$62)+COUNTIF(FW$5:FW58,FW58)-1&lt;=(FX$65-FV$63),RANK(FW58, FW$5:FW$62)+COUNTIF(FW$5:FW58,FW58)-1, ""), "")</f>
        <v/>
      </c>
      <c r="FY58" s="117" t="str">
        <f t="shared" si="94"/>
        <v/>
      </c>
      <c r="FZ58" s="77"/>
      <c r="GA58" s="114">
        <f t="shared" si="171"/>
        <v>0</v>
      </c>
      <c r="GB58" s="115" t="str">
        <f t="shared" si="95"/>
        <v/>
      </c>
      <c r="GC58" s="115" t="str">
        <f t="shared" si="96"/>
        <v/>
      </c>
      <c r="GD58" s="115" t="str">
        <f>IF(GC58&lt;&gt;"", IF(RANK(GC58, GC$5:GC$62)+COUNTIF(GC$5:GC58,GC58)-1&lt;=(GD$65-GB$63),RANK(GC58, GC$5:GC$62)+COUNTIF(GC$5:GC58,GC58)-1, ""), "")</f>
        <v/>
      </c>
      <c r="GE58" s="117" t="str">
        <f t="shared" si="97"/>
        <v/>
      </c>
      <c r="GF58" s="77"/>
      <c r="GG58" s="114">
        <f t="shared" si="172"/>
        <v>0</v>
      </c>
      <c r="GH58" s="115" t="str">
        <f t="shared" si="98"/>
        <v/>
      </c>
      <c r="GI58" s="115" t="str">
        <f t="shared" si="99"/>
        <v/>
      </c>
      <c r="GJ58" s="115" t="str">
        <f>IF(GI58&lt;&gt;"", IF(RANK(GI58, GI$5:GI$62)+COUNTIF(GI$5:GI58,GI58)-1&lt;=(GJ$65-GH$63),RANK(GI58, GI$5:GI$62)+COUNTIF(GI$5:GI58,GI58)-1, ""), "")</f>
        <v/>
      </c>
      <c r="GK58" s="117" t="str">
        <f t="shared" si="100"/>
        <v/>
      </c>
      <c r="GL58" s="77"/>
      <c r="GM58" s="114">
        <f t="shared" si="173"/>
        <v>0</v>
      </c>
      <c r="GN58" s="115" t="str">
        <f t="shared" si="101"/>
        <v/>
      </c>
      <c r="GO58" s="115" t="str">
        <f t="shared" si="102"/>
        <v/>
      </c>
      <c r="GP58" s="115" t="str">
        <f>IF(GO58&lt;&gt;"", IF(RANK(GO58, GO$5:GO$62)+COUNTIF(GO$5:GO58,GO58)-1&lt;=(GP$65-GN$63),RANK(GO58, GO$5:GO$62)+COUNTIF(GO$5:GO58,GO58)-1, ""), "")</f>
        <v/>
      </c>
      <c r="GQ58" s="117" t="str">
        <f t="shared" si="103"/>
        <v/>
      </c>
      <c r="GR58" s="77"/>
      <c r="GS58" s="114">
        <f t="shared" si="174"/>
        <v>0</v>
      </c>
      <c r="GT58" s="115" t="str">
        <f t="shared" si="104"/>
        <v/>
      </c>
      <c r="GU58" s="115" t="str">
        <f t="shared" si="105"/>
        <v/>
      </c>
      <c r="GV58" s="115" t="str">
        <f>IF(GU58&lt;&gt;"", IF(RANK(GU58, GU$5:GU$62)+COUNTIF(GU$5:GU58,GU58)-1&lt;=(GV$65-GT$63),RANK(GU58, GU$5:GU$62)+COUNTIF(GU$5:GU58,GU58)-1, ""), "")</f>
        <v/>
      </c>
      <c r="GW58" s="117" t="str">
        <f t="shared" si="106"/>
        <v/>
      </c>
      <c r="GX58" s="77"/>
      <c r="GY58" s="114">
        <f t="shared" si="175"/>
        <v>0</v>
      </c>
      <c r="GZ58" s="115" t="str">
        <f t="shared" si="107"/>
        <v/>
      </c>
      <c r="HA58" s="115" t="str">
        <f t="shared" si="108"/>
        <v/>
      </c>
      <c r="HB58" s="115" t="str">
        <f>IF(HA58&lt;&gt;"", IF(RANK(HA58, HA$5:HA$62)+COUNTIF(HA$5:HA58,HA58)-1&lt;=(HB$65-GZ$63),RANK(HA58, HA$5:HA$62)+COUNTIF(HA$5:HA58,HA58)-1, ""), "")</f>
        <v/>
      </c>
      <c r="HC58" s="117" t="str">
        <f t="shared" si="109"/>
        <v/>
      </c>
      <c r="HD58" s="77"/>
      <c r="HE58" s="114">
        <f t="shared" si="176"/>
        <v>0</v>
      </c>
      <c r="HF58" s="115" t="str">
        <f t="shared" si="110"/>
        <v/>
      </c>
      <c r="HG58" s="115" t="str">
        <f t="shared" si="111"/>
        <v/>
      </c>
      <c r="HH58" s="115" t="str">
        <f>IF(HG58&lt;&gt;"", IF(RANK(HG58, HG$5:HG$62)+COUNTIF(HG$5:HG58,HG58)-1&lt;=(HH$65-HF$63),RANK(HG58, HG$5:HG$62)+COUNTIF(HG$5:HG58,HG58)-1, ""), "")</f>
        <v/>
      </c>
      <c r="HI58" s="117" t="str">
        <f t="shared" si="112"/>
        <v/>
      </c>
      <c r="HJ58" s="77"/>
      <c r="HK58" s="114">
        <f t="shared" si="177"/>
        <v>0</v>
      </c>
      <c r="HL58" s="115" t="str">
        <f t="shared" si="113"/>
        <v/>
      </c>
      <c r="HM58" s="115" t="str">
        <f t="shared" si="114"/>
        <v/>
      </c>
      <c r="HN58" s="115" t="str">
        <f>IF(HM58&lt;&gt;"", IF(RANK(HM58, HM$5:HM$62)+COUNTIF(HM$5:HM58,HM58)-1&lt;=(HN$65-HL$63),RANK(HM58, HM$5:HM$62)+COUNTIF(HM$5:HM58,HM58)-1, ""), "")</f>
        <v/>
      </c>
      <c r="HO58" s="117" t="str">
        <f t="shared" si="115"/>
        <v/>
      </c>
      <c r="HP58" s="77"/>
      <c r="HQ58" s="114">
        <f t="shared" si="178"/>
        <v>0</v>
      </c>
      <c r="HR58" s="115" t="str">
        <f t="shared" si="116"/>
        <v/>
      </c>
      <c r="HS58" s="115" t="str">
        <f t="shared" si="117"/>
        <v/>
      </c>
      <c r="HT58" s="115" t="str">
        <f>IF(HS58&lt;&gt;"", IF(RANK(HS58, HS$5:HS$62)+COUNTIF(HS$5:HS58,HS58)-1&lt;=(HT$65-HR$63),RANK(HS58, HS$5:HS$62)+COUNTIF(HS$5:HS58,HS58)-1, ""), "")</f>
        <v/>
      </c>
      <c r="HU58" s="117" t="str">
        <f t="shared" si="118"/>
        <v/>
      </c>
      <c r="HV58" s="77"/>
      <c r="HW58" s="114">
        <f t="shared" si="179"/>
        <v>0</v>
      </c>
      <c r="HX58" s="115" t="str">
        <f t="shared" si="119"/>
        <v/>
      </c>
      <c r="HY58" s="115" t="str">
        <f t="shared" si="120"/>
        <v/>
      </c>
      <c r="HZ58" s="115" t="str">
        <f>IF(HY58&lt;&gt;"", IF(RANK(HY58, HY$5:HY$62)+COUNTIF(HY$5:HY58,HY58)-1&lt;=(HZ$65-HX$63),RANK(HY58, HY$5:HY$62)+COUNTIF(HY$5:HY58,HY58)-1, ""), "")</f>
        <v/>
      </c>
      <c r="IA58" s="117" t="str">
        <f t="shared" si="121"/>
        <v/>
      </c>
      <c r="IB58" s="77"/>
      <c r="IC58" s="114">
        <f t="shared" si="180"/>
        <v>0</v>
      </c>
      <c r="ID58" s="115" t="str">
        <f t="shared" si="122"/>
        <v/>
      </c>
      <c r="IE58" s="115" t="str">
        <f t="shared" si="123"/>
        <v/>
      </c>
      <c r="IF58" s="115" t="str">
        <f>IF(IE58&lt;&gt;"", IF(RANK(IE58, IE$5:IE$62)+COUNTIF(IE$5:IE58,IE58)-1&lt;=(IF$65-ID$63),RANK(IE58, IE$5:IE$62)+COUNTIF(IE$5:IE58,IE58)-1, ""), "")</f>
        <v/>
      </c>
      <c r="IG58" s="117" t="str">
        <f t="shared" si="124"/>
        <v/>
      </c>
      <c r="IH58" s="77"/>
      <c r="II58" s="114">
        <f t="shared" si="181"/>
        <v>0</v>
      </c>
      <c r="IJ58" s="115" t="str">
        <f t="shared" si="125"/>
        <v/>
      </c>
      <c r="IK58" s="115" t="str">
        <f t="shared" si="126"/>
        <v/>
      </c>
      <c r="IL58" s="115" t="str">
        <f>IF(IK58&lt;&gt;"", IF(RANK(IK58, IK$5:IK$62)+COUNTIF(IK$5:IK58,IK58)-1&lt;=(IL$65-IJ$63),RANK(IK58, IK$5:IK$62)+COUNTIF(IK$5:IK58,IK58)-1, ""), "")</f>
        <v/>
      </c>
      <c r="IM58" s="117" t="str">
        <f t="shared" si="127"/>
        <v/>
      </c>
      <c r="IN58" s="104" t="str">
        <f t="shared" si="128"/>
        <v/>
      </c>
      <c r="IO58" s="41">
        <f t="shared" si="129"/>
        <v>1423</v>
      </c>
      <c r="IP58" s="42"/>
      <c r="IQ58" s="43"/>
      <c r="IR58" s="43"/>
      <c r="IS58" s="98" t="str">
        <f t="shared" si="182"/>
        <v/>
      </c>
      <c r="IT58" s="77" t="str">
        <f t="shared" si="183"/>
        <v/>
      </c>
      <c r="IU58" s="77" t="str">
        <f t="shared" si="188"/>
        <v/>
      </c>
      <c r="IV58" s="77"/>
      <c r="IW58" s="99" t="str">
        <f t="shared" si="133"/>
        <v/>
      </c>
      <c r="IX58" s="77" t="str">
        <f t="shared" si="134"/>
        <v/>
      </c>
      <c r="IY58" s="98" t="str">
        <f t="shared" si="135"/>
        <v/>
      </c>
      <c r="IZ58" s="98" t="str">
        <f>IF(IY58&lt;&gt;"", IF(RANK(IY58, $IY$5:$IY$62)+COUNTIF(IY$5:IY58,IY58)-1&lt;=(400-$IU$63-$IX$63), RANK(IY58, $IY$5:$IY$62)+COUNTIF(IY$5:IY58,IY58)-1, ""), "")</f>
        <v/>
      </c>
      <c r="JA58" s="82" t="str">
        <f t="shared" si="136"/>
        <v/>
      </c>
      <c r="JB58" s="90" t="str">
        <f t="shared" si="137"/>
        <v/>
      </c>
      <c r="JD58" s="106">
        <f t="shared" si="184"/>
        <v>0</v>
      </c>
      <c r="JE58" s="56">
        <f t="shared" si="185"/>
        <v>0</v>
      </c>
      <c r="JF58" s="64">
        <f t="shared" si="138"/>
        <v>0</v>
      </c>
      <c r="JH58" s="108" t="str">
        <f t="shared" si="186"/>
        <v/>
      </c>
      <c r="JI58" s="56" t="str">
        <f t="shared" si="139"/>
        <v/>
      </c>
      <c r="JJ58" s="56" t="str">
        <f t="shared" si="187"/>
        <v/>
      </c>
      <c r="JK58" s="107" t="str">
        <f t="shared" si="140"/>
        <v/>
      </c>
    </row>
    <row r="59" spans="1:271" ht="15" customHeight="1" x14ac:dyDescent="0.2">
      <c r="A59" s="100" t="s">
        <v>251</v>
      </c>
      <c r="B59" s="77"/>
      <c r="C59" s="114">
        <f t="shared" si="141"/>
        <v>0</v>
      </c>
      <c r="D59" s="115" t="str">
        <f t="shared" si="5"/>
        <v/>
      </c>
      <c r="E59" s="115" t="str">
        <f t="shared" si="6"/>
        <v/>
      </c>
      <c r="F59" s="115" t="str">
        <f>IF(E59&lt;&gt;"", IF(RANK(E59, E$5:E$62)+COUNTIF(E$5:E59,E59)-1&lt;=(F$65-D$63),RANK(E59, E$5:E$62)+COUNTIF(E$5:E59,E59)-1, ""), "")</f>
        <v/>
      </c>
      <c r="G59" s="117" t="str">
        <f t="shared" si="7"/>
        <v/>
      </c>
      <c r="H59" s="77"/>
      <c r="I59" s="114">
        <f t="shared" si="142"/>
        <v>0</v>
      </c>
      <c r="J59" s="115" t="str">
        <f t="shared" si="8"/>
        <v/>
      </c>
      <c r="K59" s="115" t="str">
        <f t="shared" si="9"/>
        <v/>
      </c>
      <c r="L59" s="115" t="str">
        <f>IF(K59&lt;&gt;"", IF(RANK(K59, K$5:K$62)+COUNTIF(K$5:K59,K59)-1&lt;=(L$65-J$63),RANK(K59, K$5:K$62)+COUNTIF(K$5:K59,K59)-1, ""), "")</f>
        <v/>
      </c>
      <c r="M59" s="117" t="str">
        <f t="shared" si="10"/>
        <v/>
      </c>
      <c r="N59" s="77"/>
      <c r="O59" s="114">
        <f t="shared" si="143"/>
        <v>0</v>
      </c>
      <c r="P59" s="115" t="str">
        <f t="shared" si="11"/>
        <v/>
      </c>
      <c r="Q59" s="115" t="str">
        <f t="shared" si="12"/>
        <v/>
      </c>
      <c r="R59" s="115" t="str">
        <f>IF(Q59&lt;&gt;"", IF(RANK(Q59, Q$5:Q$62)+COUNTIF(Q$5:Q59,Q59)-1&lt;=(R$65-P$63),RANK(Q59, Q$5:Q$62)+COUNTIF(Q$5:Q59,Q59)-1, ""), "")</f>
        <v/>
      </c>
      <c r="S59" s="117" t="str">
        <f t="shared" si="13"/>
        <v/>
      </c>
      <c r="T59" s="77"/>
      <c r="U59" s="114">
        <f t="shared" si="144"/>
        <v>0</v>
      </c>
      <c r="V59" s="115" t="str">
        <f t="shared" si="14"/>
        <v/>
      </c>
      <c r="W59" s="115" t="str">
        <f t="shared" si="15"/>
        <v/>
      </c>
      <c r="X59" s="115" t="str">
        <f>IF(W59&lt;&gt;"", IF(RANK(W59, W$5:W$62)+COUNTIF(W$5:W59,W59)-1&lt;=(X$65-V$63),RANK(W59, W$5:W$62)+COUNTIF(W$5:W59,W59)-1, ""), "")</f>
        <v/>
      </c>
      <c r="Y59" s="117" t="str">
        <f t="shared" si="16"/>
        <v/>
      </c>
      <c r="Z59" s="77"/>
      <c r="AA59" s="114">
        <f t="shared" si="145"/>
        <v>0</v>
      </c>
      <c r="AB59" s="115" t="str">
        <f t="shared" si="17"/>
        <v/>
      </c>
      <c r="AC59" s="115" t="str">
        <f t="shared" si="18"/>
        <v/>
      </c>
      <c r="AD59" s="115" t="str">
        <f>IF(AC59&lt;&gt;"", IF(RANK(AC59, AC$5:AC$62)+COUNTIF(AC$5:AC59,AC59)-1&lt;=(AD$65-AB$63),RANK(AC59, AC$5:AC$62)+COUNTIF(AC$5:AC59,AC59)-1, ""), "")</f>
        <v/>
      </c>
      <c r="AE59" s="117" t="str">
        <f t="shared" si="19"/>
        <v/>
      </c>
      <c r="AF59" s="77"/>
      <c r="AG59" s="114">
        <f t="shared" si="146"/>
        <v>0</v>
      </c>
      <c r="AH59" s="115" t="str">
        <f t="shared" si="20"/>
        <v/>
      </c>
      <c r="AI59" s="115" t="str">
        <f t="shared" si="21"/>
        <v/>
      </c>
      <c r="AJ59" s="115" t="str">
        <f>IF(AI59&lt;&gt;"", IF(RANK(AI59, AI$5:AI$62)+COUNTIF(AI$5:AI59,AI59)-1&lt;=(AJ$65-AH$63),RANK(AI59, AI$5:AI$62)+COUNTIF(AI$5:AI59,AI59)-1, ""), "")</f>
        <v/>
      </c>
      <c r="AK59" s="117" t="str">
        <f t="shared" si="22"/>
        <v/>
      </c>
      <c r="AL59" s="77"/>
      <c r="AM59" s="114">
        <f t="shared" si="147"/>
        <v>0</v>
      </c>
      <c r="AN59" s="115" t="str">
        <f t="shared" si="23"/>
        <v/>
      </c>
      <c r="AO59" s="115" t="str">
        <f t="shared" si="24"/>
        <v/>
      </c>
      <c r="AP59" s="115" t="str">
        <f>IF(AO59&lt;&gt;"", IF(RANK(AO59, AO$5:AO$62)+COUNTIF(AO$5:AO59,AO59)-1&lt;=(AP$65-AN$63),RANK(AO59, AO$5:AO$62)+COUNTIF(AO$5:AO59,AO59)-1, ""), "")</f>
        <v/>
      </c>
      <c r="AQ59" s="117" t="str">
        <f t="shared" si="25"/>
        <v/>
      </c>
      <c r="AR59" s="77">
        <v>1021</v>
      </c>
      <c r="AS59" s="114">
        <f t="shared" si="148"/>
        <v>1.3153656871207535E-2</v>
      </c>
      <c r="AT59" s="115" t="str">
        <f t="shared" si="26"/>
        <v/>
      </c>
      <c r="AU59" s="115">
        <f t="shared" si="27"/>
        <v>1021</v>
      </c>
      <c r="AV59" s="115" t="str">
        <f>IF(AU59&lt;&gt;"", IF(RANK(AU59, AU$5:AU$62)+COUNTIF(AU$5:AU59,AU59)-1&lt;=(AV$65-AT$63),RANK(AU59, AU$5:AU$62)+COUNTIF(AU$5:AU59,AU59)-1, ""), "")</f>
        <v/>
      </c>
      <c r="AW59" s="117" t="str">
        <f t="shared" si="28"/>
        <v/>
      </c>
      <c r="AX59" s="77">
        <v>341</v>
      </c>
      <c r="AY59" s="114">
        <f t="shared" si="149"/>
        <v>4.6845807231563905E-3</v>
      </c>
      <c r="AZ59" s="115" t="str">
        <f t="shared" si="29"/>
        <v/>
      </c>
      <c r="BA59" s="115">
        <f t="shared" si="30"/>
        <v>341</v>
      </c>
      <c r="BB59" s="115" t="str">
        <f>IF(BA59&lt;&gt;"", IF(RANK(BA59, BA$5:BA$62)+COUNTIF(BA$5:BA59,BA59)-1&lt;=(BB$65-AZ$63),RANK(BA59, BA$5:BA$62)+COUNTIF(BA$5:BA59,BA59)-1, ""), "")</f>
        <v/>
      </c>
      <c r="BC59" s="117" t="str">
        <f t="shared" si="31"/>
        <v/>
      </c>
      <c r="BD59" s="77">
        <v>281</v>
      </c>
      <c r="BE59" s="114">
        <f t="shared" si="150"/>
        <v>3.9936329268639324E-3</v>
      </c>
      <c r="BF59" s="115" t="str">
        <f t="shared" si="32"/>
        <v/>
      </c>
      <c r="BG59" s="115">
        <f t="shared" si="33"/>
        <v>281</v>
      </c>
      <c r="BH59" s="115" t="str">
        <f>IF(BG59&lt;&gt;"", IF(RANK(BG59, BG$5:BG$62)+COUNTIF(BG$5:BG59,BG59)-1&lt;=(BH$65-BF$63),RANK(BG59, BG$5:BG$62)+COUNTIF(BG$5:BG59,BG59)-1, ""), "")</f>
        <v/>
      </c>
      <c r="BI59" s="117" t="str">
        <f t="shared" si="34"/>
        <v/>
      </c>
      <c r="BJ59" s="77">
        <v>342</v>
      </c>
      <c r="BK59" s="114">
        <f t="shared" si="151"/>
        <v>4.7952888390353334E-3</v>
      </c>
      <c r="BL59" s="115" t="str">
        <f t="shared" si="35"/>
        <v/>
      </c>
      <c r="BM59" s="115">
        <f t="shared" si="36"/>
        <v>342</v>
      </c>
      <c r="BN59" s="115" t="str">
        <f>IF(BM59&lt;&gt;"", IF(RANK(BM59, BM$5:BM$62)+COUNTIF(BM$5:BM59,BM59)-1&lt;=(BN$65-BL$63),RANK(BM59, BM$5:BM$62)+COUNTIF(BM$5:BM59,BM59)-1, ""), "")</f>
        <v/>
      </c>
      <c r="BO59" s="117" t="str">
        <f t="shared" si="37"/>
        <v/>
      </c>
      <c r="BP59" s="77">
        <v>501</v>
      </c>
      <c r="BQ59" s="114">
        <f t="shared" si="152"/>
        <v>6.9785906311376081E-3</v>
      </c>
      <c r="BR59" s="115" t="str">
        <f t="shared" si="38"/>
        <v/>
      </c>
      <c r="BS59" s="115">
        <f t="shared" si="39"/>
        <v>501</v>
      </c>
      <c r="BT59" s="115" t="str">
        <f>IF(BS59&lt;&gt;"", IF(RANK(BS59, BS$5:BS$62)+COUNTIF(BS$5:BS59,BS59)-1&lt;=(BT$65-BR$63),RANK(BS59, BS$5:BS$62)+COUNTIF(BS$5:BS59,BS59)-1, ""), "")</f>
        <v/>
      </c>
      <c r="BU59" s="117" t="str">
        <f t="shared" si="40"/>
        <v/>
      </c>
      <c r="BV59" s="77">
        <v>447</v>
      </c>
      <c r="BW59" s="114">
        <f t="shared" si="153"/>
        <v>6.4702902221900555E-3</v>
      </c>
      <c r="BX59" s="115" t="str">
        <f t="shared" si="41"/>
        <v/>
      </c>
      <c r="BY59" s="115">
        <f t="shared" si="42"/>
        <v>447</v>
      </c>
      <c r="BZ59" s="115" t="str">
        <f>IF(BY59&lt;&gt;"", IF(RANK(BY59, BY$5:BY$62)+COUNTIF(BY$5:BY59,BY59)-1&lt;=(BZ$65-BX$63),RANK(BY59, BY$5:BY$62)+COUNTIF(BY$5:BY59,BY59)-1, ""), "")</f>
        <v/>
      </c>
      <c r="CA59" s="117" t="str">
        <f t="shared" si="43"/>
        <v/>
      </c>
      <c r="CB59" s="77">
        <v>540</v>
      </c>
      <c r="CC59" s="114">
        <f t="shared" si="154"/>
        <v>7.4600060785234715E-3</v>
      </c>
      <c r="CD59" s="115" t="str">
        <f t="shared" si="44"/>
        <v/>
      </c>
      <c r="CE59" s="115">
        <f t="shared" si="45"/>
        <v>540</v>
      </c>
      <c r="CF59" s="115" t="str">
        <f>IF(CE59&lt;&gt;"", IF(RANK(CE59, CE$5:CE$62)+COUNTIF(CE$5:CE59,CE59)-1&lt;=(CF$65-CD$63),RANK(CE59, CE$5:CE$62)+COUNTIF(CE$5:CE59,CE59)-1, ""), "")</f>
        <v/>
      </c>
      <c r="CG59" s="117" t="str">
        <f t="shared" si="46"/>
        <v/>
      </c>
      <c r="CH59" s="77">
        <v>266</v>
      </c>
      <c r="CI59" s="114">
        <f t="shared" si="155"/>
        <v>3.9820359281437121E-3</v>
      </c>
      <c r="CJ59" s="115" t="str">
        <f t="shared" si="47"/>
        <v/>
      </c>
      <c r="CK59" s="115">
        <f t="shared" si="48"/>
        <v>266</v>
      </c>
      <c r="CL59" s="115" t="str">
        <f>IF(CK59&lt;&gt;"", IF(RANK(CK59, CK$5:CK$62)+COUNTIF(CK$5:CK59,CK59)-1&lt;=(CL$65-CJ$63),RANK(CK59, CK$5:CK$62)+COUNTIF(CK$5:CK59,CK59)-1, ""), "")</f>
        <v/>
      </c>
      <c r="CM59" s="117" t="str">
        <f t="shared" si="49"/>
        <v/>
      </c>
      <c r="CN59" s="77"/>
      <c r="CO59" s="114">
        <f t="shared" si="156"/>
        <v>0</v>
      </c>
      <c r="CP59" s="115" t="str">
        <f t="shared" si="50"/>
        <v/>
      </c>
      <c r="CQ59" s="115" t="str">
        <f t="shared" si="51"/>
        <v/>
      </c>
      <c r="CR59" s="115" t="str">
        <f>IF(CQ59&lt;&gt;"", IF(RANK(CQ59, CQ$5:CQ$62)+COUNTIF(CQ$5:CQ59,CQ59)-1&lt;=(CR$65-CP$63),RANK(CQ59, CQ$5:CQ$62)+COUNTIF(CQ$5:CQ59,CQ59)-1, ""), "")</f>
        <v/>
      </c>
      <c r="CS59" s="117" t="str">
        <f t="shared" si="52"/>
        <v/>
      </c>
      <c r="CT59" s="77"/>
      <c r="CU59" s="114">
        <f t="shared" si="157"/>
        <v>0</v>
      </c>
      <c r="CV59" s="115" t="str">
        <f t="shared" si="53"/>
        <v/>
      </c>
      <c r="CW59" s="115" t="str">
        <f t="shared" si="54"/>
        <v/>
      </c>
      <c r="CX59" s="115" t="str">
        <f>IF(CW59&lt;&gt;"", IF(RANK(CW59, CW$5:CW$62)+COUNTIF(CW$5:CW59,CW59)-1&lt;=(CX$65-CV$63),RANK(CW59, CW$5:CW$62)+COUNTIF(CW$5:CW59,CW59)-1, ""), "")</f>
        <v/>
      </c>
      <c r="CY59" s="117" t="str">
        <f t="shared" si="55"/>
        <v/>
      </c>
      <c r="CZ59" s="77"/>
      <c r="DA59" s="114">
        <f t="shared" si="158"/>
        <v>0</v>
      </c>
      <c r="DB59" s="115" t="str">
        <f t="shared" si="56"/>
        <v/>
      </c>
      <c r="DC59" s="115" t="str">
        <f t="shared" si="57"/>
        <v/>
      </c>
      <c r="DD59" s="115" t="str">
        <f>IF(DC59&lt;&gt;"", IF(RANK(DC59, DC$5:DC$62)+COUNTIF(DC$5:DC59,DC59)-1&lt;=(DD$65-DB$63),RANK(DC59, DC$5:DC$62)+COUNTIF(DC$5:DC59,DC59)-1, ""), "")</f>
        <v/>
      </c>
      <c r="DE59" s="117" t="str">
        <f t="shared" si="58"/>
        <v/>
      </c>
      <c r="DF59" s="77"/>
      <c r="DG59" s="114">
        <f t="shared" si="159"/>
        <v>0</v>
      </c>
      <c r="DH59" s="115" t="str">
        <f t="shared" si="59"/>
        <v/>
      </c>
      <c r="DI59" s="115" t="str">
        <f t="shared" si="60"/>
        <v/>
      </c>
      <c r="DJ59" s="115" t="str">
        <f>IF(DI59&lt;&gt;"", IF(RANK(DI59, DI$5:DI$62)+COUNTIF(DI$5:DI59,DI59)-1&lt;=(DJ$65-DH$63),RANK(DI59, DI$5:DI$62)+COUNTIF(DI$5:DI59,DI59)-1, ""), "")</f>
        <v/>
      </c>
      <c r="DK59" s="117" t="str">
        <f t="shared" si="61"/>
        <v/>
      </c>
      <c r="DL59" s="77"/>
      <c r="DM59" s="114">
        <f t="shared" si="160"/>
        <v>0</v>
      </c>
      <c r="DN59" s="115" t="str">
        <f t="shared" si="62"/>
        <v/>
      </c>
      <c r="DO59" s="115" t="str">
        <f t="shared" si="63"/>
        <v/>
      </c>
      <c r="DP59" s="115" t="str">
        <f>IF(DO59&lt;&gt;"", IF(RANK(DO59, DO$5:DO$62)+COUNTIF(DO$5:DO59,DO59)-1&lt;=(DP$65-DN$63),RANK(DO59, DO$5:DO$62)+COUNTIF(DO$5:DO59,DO59)-1, ""), "")</f>
        <v/>
      </c>
      <c r="DQ59" s="117" t="str">
        <f t="shared" si="64"/>
        <v/>
      </c>
      <c r="DR59" s="77"/>
      <c r="DS59" s="114">
        <f t="shared" si="161"/>
        <v>0</v>
      </c>
      <c r="DT59" s="115" t="str">
        <f t="shared" si="65"/>
        <v/>
      </c>
      <c r="DU59" s="115" t="str">
        <f t="shared" si="66"/>
        <v/>
      </c>
      <c r="DV59" s="115" t="str">
        <f>IF(DU59&lt;&gt;"", IF(RANK(DU59, DU$5:DU$62)+COUNTIF(DU$5:DU59,DU59)-1&lt;=(DV$65-DT$63),RANK(DU59, DU$5:DU$62)+COUNTIF(DU$5:DU59,DU59)-1, ""), "")</f>
        <v/>
      </c>
      <c r="DW59" s="117" t="str">
        <f t="shared" si="67"/>
        <v/>
      </c>
      <c r="DX59" s="77"/>
      <c r="DY59" s="114">
        <f t="shared" si="162"/>
        <v>0</v>
      </c>
      <c r="DZ59" s="115" t="str">
        <f t="shared" si="68"/>
        <v/>
      </c>
      <c r="EA59" s="115" t="str">
        <f t="shared" si="69"/>
        <v/>
      </c>
      <c r="EB59" s="115" t="str">
        <f>IF(EA59&lt;&gt;"", IF(RANK(EA59, EA$5:EA$62)+COUNTIF(EA$5:EA59,EA59)-1&lt;=(EB$65-DZ$63),RANK(EA59, EA$5:EA$62)+COUNTIF(EA$5:EA59,EA59)-1, ""), "")</f>
        <v/>
      </c>
      <c r="EC59" s="117" t="str">
        <f t="shared" si="70"/>
        <v/>
      </c>
      <c r="ED59" s="77"/>
      <c r="EE59" s="114">
        <f t="shared" si="163"/>
        <v>0</v>
      </c>
      <c r="EF59" s="115" t="str">
        <f t="shared" si="71"/>
        <v/>
      </c>
      <c r="EG59" s="116" t="str">
        <f t="shared" si="72"/>
        <v/>
      </c>
      <c r="EH59" s="115" t="str">
        <f>IF(EG59&lt;&gt;"", IF(RANK(EG59, EG$5:EG$62)+COUNTIF(EG$5:EG59,EG59)-1&lt;=(EH$65-EF$63),RANK(EG59, EG$5:EG$62)+COUNTIF(EG$5:EG59,EG59)-1, ""), "")</f>
        <v/>
      </c>
      <c r="EI59" s="117" t="str">
        <f t="shared" si="73"/>
        <v/>
      </c>
      <c r="EJ59" s="77"/>
      <c r="EK59" s="114">
        <f t="shared" si="164"/>
        <v>0</v>
      </c>
      <c r="EL59" s="115" t="str">
        <f t="shared" si="74"/>
        <v/>
      </c>
      <c r="EM59" s="115" t="str">
        <f t="shared" si="75"/>
        <v/>
      </c>
      <c r="EN59" s="115" t="str">
        <f>IF(EM59&lt;&gt;"", IF(RANK(EM59, EM$5:EM$62)+COUNTIF(EM$5:EM59,EM59)-1&lt;=(EN$65-EL$63),RANK(EM59, EM$5:EM$62)+COUNTIF(EM$5:EM59,EM59)-1, ""), "")</f>
        <v/>
      </c>
      <c r="EO59" s="117" t="str">
        <f t="shared" si="76"/>
        <v/>
      </c>
      <c r="EP59" s="77"/>
      <c r="EQ59" s="114">
        <f t="shared" si="165"/>
        <v>0</v>
      </c>
      <c r="ER59" s="115" t="str">
        <f t="shared" si="77"/>
        <v/>
      </c>
      <c r="ES59" s="115" t="str">
        <f t="shared" si="78"/>
        <v/>
      </c>
      <c r="ET59" s="115" t="str">
        <f>IF(ES59&lt;&gt;"", IF(RANK(ES59, ES$5:ES$62)+COUNTIF(ES$5:ES59,ES59)-1&lt;=(ET$65-ER$63),RANK(ES59, ES$5:ES$62)+COUNTIF(ES$5:ES59,ES59)-1, ""), "")</f>
        <v/>
      </c>
      <c r="EU59" s="117" t="str">
        <f t="shared" si="79"/>
        <v/>
      </c>
      <c r="EV59" s="77"/>
      <c r="EW59" s="114">
        <f t="shared" si="166"/>
        <v>0</v>
      </c>
      <c r="EX59" s="115" t="str">
        <f t="shared" si="80"/>
        <v/>
      </c>
      <c r="EY59" s="115" t="str">
        <f t="shared" si="81"/>
        <v/>
      </c>
      <c r="EZ59" s="115" t="str">
        <f>IF(EY59&lt;&gt;"", IF(RANK(EY59, EY$5:EY$62)+COUNTIF(EY$5:EY59,EY59)-1&lt;=(EZ$65-EX$63),RANK(EY59, EY$5:EY$62)+COUNTIF(EY$5:EY59,EY59)-1, ""), "")</f>
        <v/>
      </c>
      <c r="FA59" s="117" t="str">
        <f t="shared" si="82"/>
        <v/>
      </c>
      <c r="FB59" s="77"/>
      <c r="FC59" s="114">
        <f t="shared" si="167"/>
        <v>0</v>
      </c>
      <c r="FD59" s="115" t="str">
        <f t="shared" si="83"/>
        <v/>
      </c>
      <c r="FE59" s="115" t="str">
        <f t="shared" si="84"/>
        <v/>
      </c>
      <c r="FF59" s="115" t="str">
        <f>IF(FE59&lt;&gt;"", IF(RANK(FE59, FE$5:FE$62)+COUNTIF(FE$5:FE59,FE59)-1&lt;=(FF$65-FD$63),RANK(FE59, FE$5:FE$62)+COUNTIF(FE$5:FE59,FE59)-1, ""), "")</f>
        <v/>
      </c>
      <c r="FG59" s="117" t="str">
        <f t="shared" si="85"/>
        <v/>
      </c>
      <c r="FH59" s="77"/>
      <c r="FI59" s="114">
        <f t="shared" si="168"/>
        <v>0</v>
      </c>
      <c r="FJ59" s="115" t="str">
        <f t="shared" si="86"/>
        <v/>
      </c>
      <c r="FK59" s="115" t="str">
        <f t="shared" si="87"/>
        <v/>
      </c>
      <c r="FL59" s="115" t="str">
        <f>IF(FK59&lt;&gt;"", IF(RANK(FK59, FK$5:FK$62)+COUNTIF(FK$5:FK59,FK59)-1&lt;=(FL$65-FJ$63),RANK(FK59, FK$5:FK$62)+COUNTIF(FK$5:FK59,FK59)-1, ""), "")</f>
        <v/>
      </c>
      <c r="FM59" s="117" t="str">
        <f t="shared" si="88"/>
        <v/>
      </c>
      <c r="FN59" s="77"/>
      <c r="FO59" s="114">
        <f t="shared" si="169"/>
        <v>0</v>
      </c>
      <c r="FP59" s="115" t="str">
        <f t="shared" si="89"/>
        <v/>
      </c>
      <c r="FQ59" s="115" t="str">
        <f t="shared" si="90"/>
        <v/>
      </c>
      <c r="FR59" s="115" t="str">
        <f>IF(FQ59&lt;&gt;"", IF(RANK(FQ59, FQ$5:FQ$62)+COUNTIF(FQ$5:FQ59,FQ59)-1&lt;=(FR$65-FP$63),RANK(FQ59, FQ$5:FQ$62)+COUNTIF(FQ$5:FQ59,FQ59)-1, ""), "")</f>
        <v/>
      </c>
      <c r="FS59" s="117" t="str">
        <f t="shared" si="91"/>
        <v/>
      </c>
      <c r="FT59" s="77"/>
      <c r="FU59" s="114">
        <f t="shared" si="170"/>
        <v>0</v>
      </c>
      <c r="FV59" s="115" t="str">
        <f t="shared" si="92"/>
        <v/>
      </c>
      <c r="FW59" s="115" t="str">
        <f t="shared" si="93"/>
        <v/>
      </c>
      <c r="FX59" s="115" t="str">
        <f>IF(FW59&lt;&gt;"", IF(RANK(FW59, FW$5:FW$62)+COUNTIF(FW$5:FW59,FW59)-1&lt;=(FX$65-FV$63),RANK(FW59, FW$5:FW$62)+COUNTIF(FW$5:FW59,FW59)-1, ""), "")</f>
        <v/>
      </c>
      <c r="FY59" s="117" t="str">
        <f t="shared" si="94"/>
        <v/>
      </c>
      <c r="FZ59" s="77"/>
      <c r="GA59" s="114">
        <f t="shared" si="171"/>
        <v>0</v>
      </c>
      <c r="GB59" s="115" t="str">
        <f t="shared" si="95"/>
        <v/>
      </c>
      <c r="GC59" s="115" t="str">
        <f t="shared" si="96"/>
        <v/>
      </c>
      <c r="GD59" s="115" t="str">
        <f>IF(GC59&lt;&gt;"", IF(RANK(GC59, GC$5:GC$62)+COUNTIF(GC$5:GC59,GC59)-1&lt;=(GD$65-GB$63),RANK(GC59, GC$5:GC$62)+COUNTIF(GC$5:GC59,GC59)-1, ""), "")</f>
        <v/>
      </c>
      <c r="GE59" s="117" t="str">
        <f t="shared" si="97"/>
        <v/>
      </c>
      <c r="GF59" s="77"/>
      <c r="GG59" s="114">
        <f t="shared" si="172"/>
        <v>0</v>
      </c>
      <c r="GH59" s="115" t="str">
        <f t="shared" si="98"/>
        <v/>
      </c>
      <c r="GI59" s="115" t="str">
        <f t="shared" si="99"/>
        <v/>
      </c>
      <c r="GJ59" s="115" t="str">
        <f>IF(GI59&lt;&gt;"", IF(RANK(GI59, GI$5:GI$62)+COUNTIF(GI$5:GI59,GI59)-1&lt;=(GJ$65-GH$63),RANK(GI59, GI$5:GI$62)+COUNTIF(GI$5:GI59,GI59)-1, ""), "")</f>
        <v/>
      </c>
      <c r="GK59" s="117" t="str">
        <f t="shared" si="100"/>
        <v/>
      </c>
      <c r="GL59" s="77"/>
      <c r="GM59" s="114">
        <f t="shared" si="173"/>
        <v>0</v>
      </c>
      <c r="GN59" s="115" t="str">
        <f t="shared" si="101"/>
        <v/>
      </c>
      <c r="GO59" s="115" t="str">
        <f t="shared" si="102"/>
        <v/>
      </c>
      <c r="GP59" s="115" t="str">
        <f>IF(GO59&lt;&gt;"", IF(RANK(GO59, GO$5:GO$62)+COUNTIF(GO$5:GO59,GO59)-1&lt;=(GP$65-GN$63),RANK(GO59, GO$5:GO$62)+COUNTIF(GO$5:GO59,GO59)-1, ""), "")</f>
        <v/>
      </c>
      <c r="GQ59" s="117" t="str">
        <f t="shared" si="103"/>
        <v/>
      </c>
      <c r="GR59" s="77"/>
      <c r="GS59" s="114">
        <f t="shared" si="174"/>
        <v>0</v>
      </c>
      <c r="GT59" s="115" t="str">
        <f t="shared" si="104"/>
        <v/>
      </c>
      <c r="GU59" s="115" t="str">
        <f t="shared" si="105"/>
        <v/>
      </c>
      <c r="GV59" s="115" t="str">
        <f>IF(GU59&lt;&gt;"", IF(RANK(GU59, GU$5:GU$62)+COUNTIF(GU$5:GU59,GU59)-1&lt;=(GV$65-GT$63),RANK(GU59, GU$5:GU$62)+COUNTIF(GU$5:GU59,GU59)-1, ""), "")</f>
        <v/>
      </c>
      <c r="GW59" s="117" t="str">
        <f t="shared" si="106"/>
        <v/>
      </c>
      <c r="GX59" s="77"/>
      <c r="GY59" s="114">
        <f t="shared" si="175"/>
        <v>0</v>
      </c>
      <c r="GZ59" s="115" t="str">
        <f t="shared" si="107"/>
        <v/>
      </c>
      <c r="HA59" s="115" t="str">
        <f t="shared" si="108"/>
        <v/>
      </c>
      <c r="HB59" s="115" t="str">
        <f>IF(HA59&lt;&gt;"", IF(RANK(HA59, HA$5:HA$62)+COUNTIF(HA$5:HA59,HA59)-1&lt;=(HB$65-GZ$63),RANK(HA59, HA$5:HA$62)+COUNTIF(HA$5:HA59,HA59)-1, ""), "")</f>
        <v/>
      </c>
      <c r="HC59" s="117" t="str">
        <f t="shared" si="109"/>
        <v/>
      </c>
      <c r="HD59" s="77"/>
      <c r="HE59" s="114">
        <f t="shared" si="176"/>
        <v>0</v>
      </c>
      <c r="HF59" s="115" t="str">
        <f t="shared" si="110"/>
        <v/>
      </c>
      <c r="HG59" s="115" t="str">
        <f t="shared" si="111"/>
        <v/>
      </c>
      <c r="HH59" s="115" t="str">
        <f>IF(HG59&lt;&gt;"", IF(RANK(HG59, HG$5:HG$62)+COUNTIF(HG$5:HG59,HG59)-1&lt;=(HH$65-HF$63),RANK(HG59, HG$5:HG$62)+COUNTIF(HG$5:HG59,HG59)-1, ""), "")</f>
        <v/>
      </c>
      <c r="HI59" s="117" t="str">
        <f t="shared" si="112"/>
        <v/>
      </c>
      <c r="HJ59" s="77"/>
      <c r="HK59" s="114">
        <f t="shared" si="177"/>
        <v>0</v>
      </c>
      <c r="HL59" s="115" t="str">
        <f t="shared" si="113"/>
        <v/>
      </c>
      <c r="HM59" s="115" t="str">
        <f t="shared" si="114"/>
        <v/>
      </c>
      <c r="HN59" s="115" t="str">
        <f>IF(HM59&lt;&gt;"", IF(RANK(HM59, HM$5:HM$62)+COUNTIF(HM$5:HM59,HM59)-1&lt;=(HN$65-HL$63),RANK(HM59, HM$5:HM$62)+COUNTIF(HM$5:HM59,HM59)-1, ""), "")</f>
        <v/>
      </c>
      <c r="HO59" s="117" t="str">
        <f t="shared" si="115"/>
        <v/>
      </c>
      <c r="HP59" s="77"/>
      <c r="HQ59" s="114">
        <f t="shared" si="178"/>
        <v>0</v>
      </c>
      <c r="HR59" s="115" t="str">
        <f t="shared" si="116"/>
        <v/>
      </c>
      <c r="HS59" s="115" t="str">
        <f t="shared" si="117"/>
        <v/>
      </c>
      <c r="HT59" s="115" t="str">
        <f>IF(HS59&lt;&gt;"", IF(RANK(HS59, HS$5:HS$62)+COUNTIF(HS$5:HS59,HS59)-1&lt;=(HT$65-HR$63),RANK(HS59, HS$5:HS$62)+COUNTIF(HS$5:HS59,HS59)-1, ""), "")</f>
        <v/>
      </c>
      <c r="HU59" s="117" t="str">
        <f t="shared" si="118"/>
        <v/>
      </c>
      <c r="HV59" s="77"/>
      <c r="HW59" s="114">
        <f t="shared" si="179"/>
        <v>0</v>
      </c>
      <c r="HX59" s="115" t="str">
        <f t="shared" si="119"/>
        <v/>
      </c>
      <c r="HY59" s="115" t="str">
        <f t="shared" si="120"/>
        <v/>
      </c>
      <c r="HZ59" s="115" t="str">
        <f>IF(HY59&lt;&gt;"", IF(RANK(HY59, HY$5:HY$62)+COUNTIF(HY$5:HY59,HY59)-1&lt;=(HZ$65-HX$63),RANK(HY59, HY$5:HY$62)+COUNTIF(HY$5:HY59,HY59)-1, ""), "")</f>
        <v/>
      </c>
      <c r="IA59" s="117" t="str">
        <f t="shared" si="121"/>
        <v/>
      </c>
      <c r="IB59" s="77"/>
      <c r="IC59" s="114">
        <f t="shared" si="180"/>
        <v>0</v>
      </c>
      <c r="ID59" s="115" t="str">
        <f t="shared" si="122"/>
        <v/>
      </c>
      <c r="IE59" s="115" t="str">
        <f t="shared" si="123"/>
        <v/>
      </c>
      <c r="IF59" s="115" t="str">
        <f>IF(IE59&lt;&gt;"", IF(RANK(IE59, IE$5:IE$62)+COUNTIF(IE$5:IE59,IE59)-1&lt;=(IF$65-ID$63),RANK(IE59, IE$5:IE$62)+COUNTIF(IE$5:IE59,IE59)-1, ""), "")</f>
        <v/>
      </c>
      <c r="IG59" s="117" t="str">
        <f t="shared" si="124"/>
        <v/>
      </c>
      <c r="IH59" s="77"/>
      <c r="II59" s="114">
        <f t="shared" si="181"/>
        <v>0</v>
      </c>
      <c r="IJ59" s="115" t="str">
        <f t="shared" si="125"/>
        <v/>
      </c>
      <c r="IK59" s="115" t="str">
        <f t="shared" si="126"/>
        <v/>
      </c>
      <c r="IL59" s="115" t="str">
        <f>IF(IK59&lt;&gt;"", IF(RANK(IK59, IK$5:IK$62)+COUNTIF(IK$5:IK59,IK59)-1&lt;=(IL$65-IJ$63),RANK(IK59, IK$5:IK$62)+COUNTIF(IK$5:IK59,IK59)-1, ""), "")</f>
        <v/>
      </c>
      <c r="IM59" s="117" t="str">
        <f t="shared" si="127"/>
        <v/>
      </c>
      <c r="IN59" s="104" t="str">
        <f t="shared" si="128"/>
        <v/>
      </c>
      <c r="IO59" s="41">
        <f t="shared" si="129"/>
        <v>3739</v>
      </c>
      <c r="IP59" s="42"/>
      <c r="IQ59" s="43"/>
      <c r="IR59" s="43"/>
      <c r="IS59" s="98" t="str">
        <f t="shared" si="182"/>
        <v/>
      </c>
      <c r="IT59" s="77" t="str">
        <f t="shared" si="183"/>
        <v/>
      </c>
      <c r="IU59" s="77" t="str">
        <f t="shared" si="188"/>
        <v/>
      </c>
      <c r="IV59" s="77"/>
      <c r="IW59" s="99" t="str">
        <f t="shared" si="133"/>
        <v/>
      </c>
      <c r="IX59" s="77" t="str">
        <f t="shared" si="134"/>
        <v/>
      </c>
      <c r="IY59" s="98" t="str">
        <f t="shared" si="135"/>
        <v/>
      </c>
      <c r="IZ59" s="98" t="str">
        <f>IF(IY59&lt;&gt;"", IF(RANK(IY59, $IY$5:$IY$62)+COUNTIF(IY$5:IY59,IY59)-1&lt;=(400-$IU$63-$IX$63), RANK(IY59, $IY$5:$IY$62)+COUNTIF(IY$5:IY59,IY59)-1, ""), "")</f>
        <v/>
      </c>
      <c r="JA59" s="82" t="str">
        <f t="shared" si="136"/>
        <v/>
      </c>
      <c r="JB59" s="90" t="str">
        <f t="shared" si="137"/>
        <v/>
      </c>
      <c r="JD59" s="106">
        <f t="shared" si="184"/>
        <v>0</v>
      </c>
      <c r="JE59" s="56">
        <f t="shared" si="185"/>
        <v>0</v>
      </c>
      <c r="JF59" s="64">
        <f t="shared" si="138"/>
        <v>0</v>
      </c>
      <c r="JH59" s="108" t="str">
        <f t="shared" si="186"/>
        <v/>
      </c>
      <c r="JI59" s="56" t="str">
        <f t="shared" si="139"/>
        <v/>
      </c>
      <c r="JJ59" s="56" t="str">
        <f t="shared" si="187"/>
        <v/>
      </c>
      <c r="JK59" s="107" t="str">
        <f t="shared" si="140"/>
        <v/>
      </c>
    </row>
    <row r="60" spans="1:271" ht="15" customHeight="1" x14ac:dyDescent="0.2">
      <c r="A60" s="100" t="s">
        <v>252</v>
      </c>
      <c r="B60" s="77"/>
      <c r="C60" s="114">
        <f t="shared" si="141"/>
        <v>0</v>
      </c>
      <c r="D60" s="115" t="str">
        <f t="shared" si="5"/>
        <v/>
      </c>
      <c r="E60" s="115" t="str">
        <f t="shared" si="6"/>
        <v/>
      </c>
      <c r="F60" s="115" t="str">
        <f>IF(E60&lt;&gt;"", IF(RANK(E60, E$5:E$62)+COUNTIF(E$5:E60,E60)-1&lt;=(F$65-D$63),RANK(E60, E$5:E$62)+COUNTIF(E$5:E60,E60)-1, ""), "")</f>
        <v/>
      </c>
      <c r="G60" s="117" t="str">
        <f t="shared" si="7"/>
        <v/>
      </c>
      <c r="H60" s="77"/>
      <c r="I60" s="114">
        <f t="shared" si="142"/>
        <v>0</v>
      </c>
      <c r="J60" s="115" t="str">
        <f t="shared" si="8"/>
        <v/>
      </c>
      <c r="K60" s="115" t="str">
        <f t="shared" si="9"/>
        <v/>
      </c>
      <c r="L60" s="115" t="str">
        <f>IF(K60&lt;&gt;"", IF(RANK(K60, K$5:K$62)+COUNTIF(K$5:K60,K60)-1&lt;=(L$65-J$63),RANK(K60, K$5:K$62)+COUNTIF(K$5:K60,K60)-1, ""), "")</f>
        <v/>
      </c>
      <c r="M60" s="117" t="str">
        <f t="shared" si="10"/>
        <v/>
      </c>
      <c r="N60" s="77"/>
      <c r="O60" s="114">
        <f t="shared" si="143"/>
        <v>0</v>
      </c>
      <c r="P60" s="115" t="str">
        <f t="shared" si="11"/>
        <v/>
      </c>
      <c r="Q60" s="115" t="str">
        <f t="shared" si="12"/>
        <v/>
      </c>
      <c r="R60" s="115" t="str">
        <f>IF(Q60&lt;&gt;"", IF(RANK(Q60, Q$5:Q$62)+COUNTIF(Q$5:Q60,Q60)-1&lt;=(R$65-P$63),RANK(Q60, Q$5:Q$62)+COUNTIF(Q$5:Q60,Q60)-1, ""), "")</f>
        <v/>
      </c>
      <c r="S60" s="117" t="str">
        <f t="shared" si="13"/>
        <v/>
      </c>
      <c r="T60" s="77"/>
      <c r="U60" s="114">
        <f t="shared" si="144"/>
        <v>0</v>
      </c>
      <c r="V60" s="115" t="str">
        <f t="shared" si="14"/>
        <v/>
      </c>
      <c r="W60" s="115" t="str">
        <f t="shared" si="15"/>
        <v/>
      </c>
      <c r="X60" s="115" t="str">
        <f>IF(W60&lt;&gt;"", IF(RANK(W60, W$5:W$62)+COUNTIF(W$5:W60,W60)-1&lt;=(X$65-V$63),RANK(W60, W$5:W$62)+COUNTIF(W$5:W60,W60)-1, ""), "")</f>
        <v/>
      </c>
      <c r="Y60" s="117" t="str">
        <f t="shared" si="16"/>
        <v/>
      </c>
      <c r="Z60" s="77"/>
      <c r="AA60" s="114">
        <f t="shared" si="145"/>
        <v>0</v>
      </c>
      <c r="AB60" s="115" t="str">
        <f t="shared" si="17"/>
        <v/>
      </c>
      <c r="AC60" s="115" t="str">
        <f t="shared" si="18"/>
        <v/>
      </c>
      <c r="AD60" s="115" t="str">
        <f>IF(AC60&lt;&gt;"", IF(RANK(AC60, AC$5:AC$62)+COUNTIF(AC$5:AC60,AC60)-1&lt;=(AD$65-AB$63),RANK(AC60, AC$5:AC$62)+COUNTIF(AC$5:AC60,AC60)-1, ""), "")</f>
        <v/>
      </c>
      <c r="AE60" s="117" t="str">
        <f t="shared" si="19"/>
        <v/>
      </c>
      <c r="AF60" s="77"/>
      <c r="AG60" s="114">
        <f t="shared" si="146"/>
        <v>0</v>
      </c>
      <c r="AH60" s="115" t="str">
        <f t="shared" si="20"/>
        <v/>
      </c>
      <c r="AI60" s="115" t="str">
        <f t="shared" si="21"/>
        <v/>
      </c>
      <c r="AJ60" s="115" t="str">
        <f>IF(AI60&lt;&gt;"", IF(RANK(AI60, AI$5:AI$62)+COUNTIF(AI$5:AI60,AI60)-1&lt;=(AJ$65-AH$63),RANK(AI60, AI$5:AI$62)+COUNTIF(AI$5:AI60,AI60)-1, ""), "")</f>
        <v/>
      </c>
      <c r="AK60" s="117" t="str">
        <f t="shared" si="22"/>
        <v/>
      </c>
      <c r="AL60" s="77"/>
      <c r="AM60" s="114">
        <f t="shared" si="147"/>
        <v>0</v>
      </c>
      <c r="AN60" s="115" t="str">
        <f t="shared" si="23"/>
        <v/>
      </c>
      <c r="AO60" s="115" t="str">
        <f t="shared" si="24"/>
        <v/>
      </c>
      <c r="AP60" s="115" t="str">
        <f>IF(AO60&lt;&gt;"", IF(RANK(AO60, AO$5:AO$62)+COUNTIF(AO$5:AO60,AO60)-1&lt;=(AP$65-AN$63),RANK(AO60, AO$5:AO$62)+COUNTIF(AO$5:AO60,AO60)-1, ""), "")</f>
        <v/>
      </c>
      <c r="AQ60" s="117" t="str">
        <f t="shared" si="25"/>
        <v/>
      </c>
      <c r="AR60" s="77"/>
      <c r="AS60" s="114">
        <f t="shared" si="148"/>
        <v>0</v>
      </c>
      <c r="AT60" s="115" t="str">
        <f t="shared" si="26"/>
        <v/>
      </c>
      <c r="AU60" s="115" t="str">
        <f t="shared" si="27"/>
        <v/>
      </c>
      <c r="AV60" s="115" t="str">
        <f>IF(AU60&lt;&gt;"", IF(RANK(AU60, AU$5:AU$62)+COUNTIF(AU$5:AU60,AU60)-1&lt;=(AV$65-AT$63),RANK(AU60, AU$5:AU$62)+COUNTIF(AU$5:AU60,AU60)-1, ""), "")</f>
        <v/>
      </c>
      <c r="AW60" s="117" t="str">
        <f t="shared" si="28"/>
        <v/>
      </c>
      <c r="AX60" s="77"/>
      <c r="AY60" s="114">
        <f t="shared" si="149"/>
        <v>0</v>
      </c>
      <c r="AZ60" s="115" t="str">
        <f t="shared" si="29"/>
        <v/>
      </c>
      <c r="BA60" s="115" t="str">
        <f t="shared" si="30"/>
        <v/>
      </c>
      <c r="BB60" s="115" t="str">
        <f>IF(BA60&lt;&gt;"", IF(RANK(BA60, BA$5:BA$62)+COUNTIF(BA$5:BA60,BA60)-1&lt;=(BB$65-AZ$63),RANK(BA60, BA$5:BA$62)+COUNTIF(BA$5:BA60,BA60)-1, ""), "")</f>
        <v/>
      </c>
      <c r="BC60" s="117" t="str">
        <f t="shared" si="31"/>
        <v/>
      </c>
      <c r="BD60" s="77"/>
      <c r="BE60" s="114">
        <f t="shared" si="150"/>
        <v>0</v>
      </c>
      <c r="BF60" s="115" t="str">
        <f t="shared" si="32"/>
        <v/>
      </c>
      <c r="BG60" s="115" t="str">
        <f t="shared" si="33"/>
        <v/>
      </c>
      <c r="BH60" s="115" t="str">
        <f>IF(BG60&lt;&gt;"", IF(RANK(BG60, BG$5:BG$62)+COUNTIF(BG$5:BG60,BG60)-1&lt;=(BH$65-BF$63),RANK(BG60, BG$5:BG$62)+COUNTIF(BG$5:BG60,BG60)-1, ""), "")</f>
        <v/>
      </c>
      <c r="BI60" s="117" t="str">
        <f t="shared" si="34"/>
        <v/>
      </c>
      <c r="BJ60" s="77"/>
      <c r="BK60" s="114">
        <f t="shared" si="151"/>
        <v>0</v>
      </c>
      <c r="BL60" s="115" t="str">
        <f t="shared" si="35"/>
        <v/>
      </c>
      <c r="BM60" s="115" t="str">
        <f t="shared" si="36"/>
        <v/>
      </c>
      <c r="BN60" s="115" t="str">
        <f>IF(BM60&lt;&gt;"", IF(RANK(BM60, BM$5:BM$62)+COUNTIF(BM$5:BM60,BM60)-1&lt;=(BN$65-BL$63),RANK(BM60, BM$5:BM$62)+COUNTIF(BM$5:BM60,BM60)-1, ""), "")</f>
        <v/>
      </c>
      <c r="BO60" s="117" t="str">
        <f t="shared" si="37"/>
        <v/>
      </c>
      <c r="BP60" s="77"/>
      <c r="BQ60" s="114">
        <f t="shared" si="152"/>
        <v>0</v>
      </c>
      <c r="BR60" s="115" t="str">
        <f t="shared" si="38"/>
        <v/>
      </c>
      <c r="BS60" s="115" t="str">
        <f t="shared" si="39"/>
        <v/>
      </c>
      <c r="BT60" s="115" t="str">
        <f>IF(BS60&lt;&gt;"", IF(RANK(BS60, BS$5:BS$62)+COUNTIF(BS$5:BS60,BS60)-1&lt;=(BT$65-BR$63),RANK(BS60, BS$5:BS$62)+COUNTIF(BS$5:BS60,BS60)-1, ""), "")</f>
        <v/>
      </c>
      <c r="BU60" s="117" t="str">
        <f t="shared" si="40"/>
        <v/>
      </c>
      <c r="BV60" s="77"/>
      <c r="BW60" s="114">
        <f t="shared" si="153"/>
        <v>0</v>
      </c>
      <c r="BX60" s="115" t="str">
        <f t="shared" si="41"/>
        <v/>
      </c>
      <c r="BY60" s="115" t="str">
        <f t="shared" si="42"/>
        <v/>
      </c>
      <c r="BZ60" s="115" t="str">
        <f>IF(BY60&lt;&gt;"", IF(RANK(BY60, BY$5:BY$62)+COUNTIF(BY$5:BY60,BY60)-1&lt;=(BZ$65-BX$63),RANK(BY60, BY$5:BY$62)+COUNTIF(BY$5:BY60,BY60)-1, ""), "")</f>
        <v/>
      </c>
      <c r="CA60" s="117" t="str">
        <f t="shared" si="43"/>
        <v/>
      </c>
      <c r="CB60" s="77"/>
      <c r="CC60" s="114">
        <f t="shared" si="154"/>
        <v>0</v>
      </c>
      <c r="CD60" s="115" t="str">
        <f t="shared" si="44"/>
        <v/>
      </c>
      <c r="CE60" s="115" t="str">
        <f t="shared" si="45"/>
        <v/>
      </c>
      <c r="CF60" s="115" t="str">
        <f>IF(CE60&lt;&gt;"", IF(RANK(CE60, CE$5:CE$62)+COUNTIF(CE$5:CE60,CE60)-1&lt;=(CF$65-CD$63),RANK(CE60, CE$5:CE$62)+COUNTIF(CE$5:CE60,CE60)-1, ""), "")</f>
        <v/>
      </c>
      <c r="CG60" s="117" t="str">
        <f t="shared" si="46"/>
        <v/>
      </c>
      <c r="CH60" s="77"/>
      <c r="CI60" s="114">
        <f t="shared" si="155"/>
        <v>0</v>
      </c>
      <c r="CJ60" s="115" t="str">
        <f t="shared" si="47"/>
        <v/>
      </c>
      <c r="CK60" s="115" t="str">
        <f t="shared" si="48"/>
        <v/>
      </c>
      <c r="CL60" s="115" t="str">
        <f>IF(CK60&lt;&gt;"", IF(RANK(CK60, CK$5:CK$62)+COUNTIF(CK$5:CK60,CK60)-1&lt;=(CL$65-CJ$63),RANK(CK60, CK$5:CK$62)+COUNTIF(CK$5:CK60,CK60)-1, ""), "")</f>
        <v/>
      </c>
      <c r="CM60" s="117" t="str">
        <f t="shared" si="49"/>
        <v/>
      </c>
      <c r="CN60" s="77"/>
      <c r="CO60" s="114">
        <f t="shared" si="156"/>
        <v>0</v>
      </c>
      <c r="CP60" s="115" t="str">
        <f t="shared" si="50"/>
        <v/>
      </c>
      <c r="CQ60" s="115" t="str">
        <f t="shared" si="51"/>
        <v/>
      </c>
      <c r="CR60" s="115" t="str">
        <f>IF(CQ60&lt;&gt;"", IF(RANK(CQ60, CQ$5:CQ$62)+COUNTIF(CQ$5:CQ60,CQ60)-1&lt;=(CR$65-CP$63),RANK(CQ60, CQ$5:CQ$62)+COUNTIF(CQ$5:CQ60,CQ60)-1, ""), "")</f>
        <v/>
      </c>
      <c r="CS60" s="117" t="str">
        <f t="shared" si="52"/>
        <v/>
      </c>
      <c r="CT60" s="77"/>
      <c r="CU60" s="114">
        <f t="shared" si="157"/>
        <v>0</v>
      </c>
      <c r="CV60" s="115" t="str">
        <f t="shared" si="53"/>
        <v/>
      </c>
      <c r="CW60" s="115" t="str">
        <f t="shared" si="54"/>
        <v/>
      </c>
      <c r="CX60" s="115" t="str">
        <f>IF(CW60&lt;&gt;"", IF(RANK(CW60, CW$5:CW$62)+COUNTIF(CW$5:CW60,CW60)-1&lt;=(CX$65-CV$63),RANK(CW60, CW$5:CW$62)+COUNTIF(CW$5:CW60,CW60)-1, ""), "")</f>
        <v/>
      </c>
      <c r="CY60" s="117" t="str">
        <f t="shared" si="55"/>
        <v/>
      </c>
      <c r="CZ60" s="77"/>
      <c r="DA60" s="114">
        <f t="shared" si="158"/>
        <v>0</v>
      </c>
      <c r="DB60" s="115" t="str">
        <f t="shared" si="56"/>
        <v/>
      </c>
      <c r="DC60" s="115" t="str">
        <f t="shared" si="57"/>
        <v/>
      </c>
      <c r="DD60" s="115" t="str">
        <f>IF(DC60&lt;&gt;"", IF(RANK(DC60, DC$5:DC$62)+COUNTIF(DC$5:DC60,DC60)-1&lt;=(DD$65-DB$63),RANK(DC60, DC$5:DC$62)+COUNTIF(DC$5:DC60,DC60)-1, ""), "")</f>
        <v/>
      </c>
      <c r="DE60" s="117" t="str">
        <f t="shared" si="58"/>
        <v/>
      </c>
      <c r="DF60" s="77"/>
      <c r="DG60" s="114">
        <f t="shared" si="159"/>
        <v>0</v>
      </c>
      <c r="DH60" s="115" t="str">
        <f t="shared" si="59"/>
        <v/>
      </c>
      <c r="DI60" s="115" t="str">
        <f t="shared" si="60"/>
        <v/>
      </c>
      <c r="DJ60" s="115" t="str">
        <f>IF(DI60&lt;&gt;"", IF(RANK(DI60, DI$5:DI$62)+COUNTIF(DI$5:DI60,DI60)-1&lt;=(DJ$65-DH$63),RANK(DI60, DI$5:DI$62)+COUNTIF(DI$5:DI60,DI60)-1, ""), "")</f>
        <v/>
      </c>
      <c r="DK60" s="117" t="str">
        <f t="shared" si="61"/>
        <v/>
      </c>
      <c r="DL60" s="77"/>
      <c r="DM60" s="114">
        <f t="shared" si="160"/>
        <v>0</v>
      </c>
      <c r="DN60" s="115" t="str">
        <f t="shared" si="62"/>
        <v/>
      </c>
      <c r="DO60" s="115" t="str">
        <f t="shared" si="63"/>
        <v/>
      </c>
      <c r="DP60" s="115" t="str">
        <f>IF(DO60&lt;&gt;"", IF(RANK(DO60, DO$5:DO$62)+COUNTIF(DO$5:DO60,DO60)-1&lt;=(DP$65-DN$63),RANK(DO60, DO$5:DO$62)+COUNTIF(DO$5:DO60,DO60)-1, ""), "")</f>
        <v/>
      </c>
      <c r="DQ60" s="117" t="str">
        <f t="shared" si="64"/>
        <v/>
      </c>
      <c r="DR60" s="77"/>
      <c r="DS60" s="114">
        <f t="shared" si="161"/>
        <v>0</v>
      </c>
      <c r="DT60" s="115" t="str">
        <f t="shared" si="65"/>
        <v/>
      </c>
      <c r="DU60" s="115" t="str">
        <f t="shared" si="66"/>
        <v/>
      </c>
      <c r="DV60" s="115" t="str">
        <f>IF(DU60&lt;&gt;"", IF(RANK(DU60, DU$5:DU$62)+COUNTIF(DU$5:DU60,DU60)-1&lt;=(DV$65-DT$63),RANK(DU60, DU$5:DU$62)+COUNTIF(DU$5:DU60,DU60)-1, ""), "")</f>
        <v/>
      </c>
      <c r="DW60" s="117" t="str">
        <f t="shared" si="67"/>
        <v/>
      </c>
      <c r="DX60" s="77"/>
      <c r="DY60" s="114">
        <f t="shared" si="162"/>
        <v>0</v>
      </c>
      <c r="DZ60" s="115" t="str">
        <f t="shared" si="68"/>
        <v/>
      </c>
      <c r="EA60" s="115" t="str">
        <f t="shared" si="69"/>
        <v/>
      </c>
      <c r="EB60" s="115" t="str">
        <f>IF(EA60&lt;&gt;"", IF(RANK(EA60, EA$5:EA$62)+COUNTIF(EA$5:EA60,EA60)-1&lt;=(EB$65-DZ$63),RANK(EA60, EA$5:EA$62)+COUNTIF(EA$5:EA60,EA60)-1, ""), "")</f>
        <v/>
      </c>
      <c r="EC60" s="117" t="str">
        <f t="shared" si="70"/>
        <v/>
      </c>
      <c r="ED60" s="77"/>
      <c r="EE60" s="114">
        <f t="shared" si="163"/>
        <v>0</v>
      </c>
      <c r="EF60" s="115" t="str">
        <f t="shared" si="71"/>
        <v/>
      </c>
      <c r="EG60" s="116" t="str">
        <f t="shared" si="72"/>
        <v/>
      </c>
      <c r="EH60" s="115" t="str">
        <f>IF(EG60&lt;&gt;"", IF(RANK(EG60, EG$5:EG$62)+COUNTIF(EG$5:EG60,EG60)-1&lt;=(EH$65-EF$63),RANK(EG60, EG$5:EG$62)+COUNTIF(EG$5:EG60,EG60)-1, ""), "")</f>
        <v/>
      </c>
      <c r="EI60" s="117" t="str">
        <f t="shared" si="73"/>
        <v/>
      </c>
      <c r="EJ60" s="77"/>
      <c r="EK60" s="114">
        <f t="shared" si="164"/>
        <v>0</v>
      </c>
      <c r="EL60" s="115" t="str">
        <f t="shared" si="74"/>
        <v/>
      </c>
      <c r="EM60" s="115" t="str">
        <f t="shared" si="75"/>
        <v/>
      </c>
      <c r="EN60" s="115" t="str">
        <f>IF(EM60&lt;&gt;"", IF(RANK(EM60, EM$5:EM$62)+COUNTIF(EM$5:EM60,EM60)-1&lt;=(EN$65-EL$63),RANK(EM60, EM$5:EM$62)+COUNTIF(EM$5:EM60,EM60)-1, ""), "")</f>
        <v/>
      </c>
      <c r="EO60" s="117" t="str">
        <f t="shared" si="76"/>
        <v/>
      </c>
      <c r="EP60" s="77"/>
      <c r="EQ60" s="114">
        <f t="shared" si="165"/>
        <v>0</v>
      </c>
      <c r="ER60" s="115" t="str">
        <f t="shared" si="77"/>
        <v/>
      </c>
      <c r="ES60" s="115" t="str">
        <f t="shared" si="78"/>
        <v/>
      </c>
      <c r="ET60" s="115" t="str">
        <f>IF(ES60&lt;&gt;"", IF(RANK(ES60, ES$5:ES$62)+COUNTIF(ES$5:ES60,ES60)-1&lt;=(ET$65-ER$63),RANK(ES60, ES$5:ES$62)+COUNTIF(ES$5:ES60,ES60)-1, ""), "")</f>
        <v/>
      </c>
      <c r="EU60" s="117" t="str">
        <f t="shared" si="79"/>
        <v/>
      </c>
      <c r="EV60" s="77"/>
      <c r="EW60" s="114">
        <f t="shared" si="166"/>
        <v>0</v>
      </c>
      <c r="EX60" s="115" t="str">
        <f t="shared" si="80"/>
        <v/>
      </c>
      <c r="EY60" s="115" t="str">
        <f t="shared" si="81"/>
        <v/>
      </c>
      <c r="EZ60" s="115" t="str">
        <f>IF(EY60&lt;&gt;"", IF(RANK(EY60, EY$5:EY$62)+COUNTIF(EY$5:EY60,EY60)-1&lt;=(EZ$65-EX$63),RANK(EY60, EY$5:EY$62)+COUNTIF(EY$5:EY60,EY60)-1, ""), "")</f>
        <v/>
      </c>
      <c r="FA60" s="117" t="str">
        <f t="shared" si="82"/>
        <v/>
      </c>
      <c r="FB60" s="77"/>
      <c r="FC60" s="114">
        <f t="shared" si="167"/>
        <v>0</v>
      </c>
      <c r="FD60" s="115" t="str">
        <f t="shared" si="83"/>
        <v/>
      </c>
      <c r="FE60" s="115" t="str">
        <f t="shared" si="84"/>
        <v/>
      </c>
      <c r="FF60" s="115" t="str">
        <f>IF(FE60&lt;&gt;"", IF(RANK(FE60, FE$5:FE$62)+COUNTIF(FE$5:FE60,FE60)-1&lt;=(FF$65-FD$63),RANK(FE60, FE$5:FE$62)+COUNTIF(FE$5:FE60,FE60)-1, ""), "")</f>
        <v/>
      </c>
      <c r="FG60" s="117" t="str">
        <f t="shared" si="85"/>
        <v/>
      </c>
      <c r="FH60" s="77"/>
      <c r="FI60" s="114">
        <f t="shared" si="168"/>
        <v>0</v>
      </c>
      <c r="FJ60" s="115" t="str">
        <f t="shared" si="86"/>
        <v/>
      </c>
      <c r="FK60" s="115" t="str">
        <f t="shared" si="87"/>
        <v/>
      </c>
      <c r="FL60" s="115" t="str">
        <f>IF(FK60&lt;&gt;"", IF(RANK(FK60, FK$5:FK$62)+COUNTIF(FK$5:FK60,FK60)-1&lt;=(FL$65-FJ$63),RANK(FK60, FK$5:FK$62)+COUNTIF(FK$5:FK60,FK60)-1, ""), "")</f>
        <v/>
      </c>
      <c r="FM60" s="117" t="str">
        <f t="shared" si="88"/>
        <v/>
      </c>
      <c r="FN60" s="77"/>
      <c r="FO60" s="114">
        <f t="shared" si="169"/>
        <v>0</v>
      </c>
      <c r="FP60" s="115" t="str">
        <f t="shared" si="89"/>
        <v/>
      </c>
      <c r="FQ60" s="115" t="str">
        <f t="shared" si="90"/>
        <v/>
      </c>
      <c r="FR60" s="115" t="str">
        <f>IF(FQ60&lt;&gt;"", IF(RANK(FQ60, FQ$5:FQ$62)+COUNTIF(FQ$5:FQ60,FQ60)-1&lt;=(FR$65-FP$63),RANK(FQ60, FQ$5:FQ$62)+COUNTIF(FQ$5:FQ60,FQ60)-1, ""), "")</f>
        <v/>
      </c>
      <c r="FS60" s="117" t="str">
        <f t="shared" si="91"/>
        <v/>
      </c>
      <c r="FT60" s="77">
        <v>56</v>
      </c>
      <c r="FU60" s="114">
        <f t="shared" si="170"/>
        <v>9.8154347711776769E-4</v>
      </c>
      <c r="FV60" s="115" t="str">
        <f t="shared" si="92"/>
        <v/>
      </c>
      <c r="FW60" s="115">
        <f t="shared" si="93"/>
        <v>56</v>
      </c>
      <c r="FX60" s="115" t="str">
        <f>IF(FW60&lt;&gt;"", IF(RANK(FW60, FW$5:FW$62)+COUNTIF(FW$5:FW60,FW60)-1&lt;=(FX$65-FV$63),RANK(FW60, FW$5:FW$62)+COUNTIF(FW$5:FW60,FW60)-1, ""), "")</f>
        <v/>
      </c>
      <c r="FY60" s="117" t="str">
        <f t="shared" si="94"/>
        <v/>
      </c>
      <c r="FZ60" s="77">
        <v>48</v>
      </c>
      <c r="GA60" s="114">
        <f t="shared" si="171"/>
        <v>8.380473496752566E-4</v>
      </c>
      <c r="GB60" s="115" t="str">
        <f t="shared" si="95"/>
        <v/>
      </c>
      <c r="GC60" s="115">
        <f t="shared" si="96"/>
        <v>48</v>
      </c>
      <c r="GD60" s="115" t="str">
        <f>IF(GC60&lt;&gt;"", IF(RANK(GC60, GC$5:GC$62)+COUNTIF(GC$5:GC60,GC60)-1&lt;=(GD$65-GB$63),RANK(GC60, GC$5:GC$62)+COUNTIF(GC$5:GC60,GC60)-1, ""), "")</f>
        <v/>
      </c>
      <c r="GE60" s="117" t="str">
        <f t="shared" si="97"/>
        <v/>
      </c>
      <c r="GF60" s="77">
        <v>117</v>
      </c>
      <c r="GG60" s="114">
        <f t="shared" si="172"/>
        <v>1.9089885623847671E-3</v>
      </c>
      <c r="GH60" s="115" t="str">
        <f t="shared" si="98"/>
        <v/>
      </c>
      <c r="GI60" s="115">
        <f t="shared" si="99"/>
        <v>117</v>
      </c>
      <c r="GJ60" s="115" t="str">
        <f>IF(GI60&lt;&gt;"", IF(RANK(GI60, GI$5:GI$62)+COUNTIF(GI$5:GI60,GI60)-1&lt;=(GJ$65-GH$63),RANK(GI60, GI$5:GI$62)+COUNTIF(GI$5:GI60,GI60)-1, ""), "")</f>
        <v/>
      </c>
      <c r="GK60" s="117" t="str">
        <f t="shared" si="100"/>
        <v/>
      </c>
      <c r="GL60" s="77">
        <v>301</v>
      </c>
      <c r="GM60" s="114">
        <f t="shared" si="173"/>
        <v>4.9969287979149029E-3</v>
      </c>
      <c r="GN60" s="115" t="str">
        <f t="shared" si="101"/>
        <v/>
      </c>
      <c r="GO60" s="115">
        <f t="shared" si="102"/>
        <v>301</v>
      </c>
      <c r="GP60" s="115" t="str">
        <f>IF(GO60&lt;&gt;"", IF(RANK(GO60, GO$5:GO$62)+COUNTIF(GO$5:GO60,GO60)-1&lt;=(GP$65-GN$63),RANK(GO60, GO$5:GO$62)+COUNTIF(GO$5:GO60,GO60)-1, ""), "")</f>
        <v/>
      </c>
      <c r="GQ60" s="117" t="str">
        <f t="shared" si="103"/>
        <v/>
      </c>
      <c r="GR60" s="77"/>
      <c r="GS60" s="114">
        <f t="shared" si="174"/>
        <v>0</v>
      </c>
      <c r="GT60" s="115" t="str">
        <f t="shared" si="104"/>
        <v/>
      </c>
      <c r="GU60" s="115" t="str">
        <f t="shared" si="105"/>
        <v/>
      </c>
      <c r="GV60" s="115" t="str">
        <f>IF(GU60&lt;&gt;"", IF(RANK(GU60, GU$5:GU$62)+COUNTIF(GU$5:GU60,GU60)-1&lt;=(GV$65-GT$63),RANK(GU60, GU$5:GU$62)+COUNTIF(GU$5:GU60,GU60)-1, ""), "")</f>
        <v/>
      </c>
      <c r="GW60" s="117" t="str">
        <f t="shared" si="106"/>
        <v/>
      </c>
      <c r="GX60" s="77"/>
      <c r="GY60" s="114">
        <f t="shared" si="175"/>
        <v>0</v>
      </c>
      <c r="GZ60" s="115" t="str">
        <f t="shared" si="107"/>
        <v/>
      </c>
      <c r="HA60" s="115" t="str">
        <f t="shared" si="108"/>
        <v/>
      </c>
      <c r="HB60" s="115" t="str">
        <f>IF(HA60&lt;&gt;"", IF(RANK(HA60, HA$5:HA$62)+COUNTIF(HA$5:HA60,HA60)-1&lt;=(HB$65-GZ$63),RANK(HA60, HA$5:HA$62)+COUNTIF(HA$5:HA60,HA60)-1, ""), "")</f>
        <v/>
      </c>
      <c r="HC60" s="117" t="str">
        <f t="shared" si="109"/>
        <v/>
      </c>
      <c r="HD60" s="77"/>
      <c r="HE60" s="114">
        <f t="shared" si="176"/>
        <v>0</v>
      </c>
      <c r="HF60" s="115" t="str">
        <f t="shared" si="110"/>
        <v/>
      </c>
      <c r="HG60" s="115" t="str">
        <f t="shared" si="111"/>
        <v/>
      </c>
      <c r="HH60" s="115" t="str">
        <f>IF(HG60&lt;&gt;"", IF(RANK(HG60, HG$5:HG$62)+COUNTIF(HG$5:HG60,HG60)-1&lt;=(HH$65-HF$63),RANK(HG60, HG$5:HG$62)+COUNTIF(HG$5:HG60,HG60)-1, ""), "")</f>
        <v/>
      </c>
      <c r="HI60" s="117" t="str">
        <f t="shared" si="112"/>
        <v/>
      </c>
      <c r="HJ60" s="77"/>
      <c r="HK60" s="114">
        <f t="shared" si="177"/>
        <v>0</v>
      </c>
      <c r="HL60" s="115" t="str">
        <f t="shared" si="113"/>
        <v/>
      </c>
      <c r="HM60" s="115" t="str">
        <f t="shared" si="114"/>
        <v/>
      </c>
      <c r="HN60" s="115" t="str">
        <f>IF(HM60&lt;&gt;"", IF(RANK(HM60, HM$5:HM$62)+COUNTIF(HM$5:HM60,HM60)-1&lt;=(HN$65-HL$63),RANK(HM60, HM$5:HM$62)+COUNTIF(HM$5:HM60,HM60)-1, ""), "")</f>
        <v/>
      </c>
      <c r="HO60" s="117" t="str">
        <f t="shared" si="115"/>
        <v/>
      </c>
      <c r="HP60" s="77"/>
      <c r="HQ60" s="114">
        <f t="shared" si="178"/>
        <v>0</v>
      </c>
      <c r="HR60" s="115" t="str">
        <f t="shared" si="116"/>
        <v/>
      </c>
      <c r="HS60" s="115" t="str">
        <f t="shared" si="117"/>
        <v/>
      </c>
      <c r="HT60" s="115" t="str">
        <f>IF(HS60&lt;&gt;"", IF(RANK(HS60, HS$5:HS$62)+COUNTIF(HS$5:HS60,HS60)-1&lt;=(HT$65-HR$63),RANK(HS60, HS$5:HS$62)+COUNTIF(HS$5:HS60,HS60)-1, ""), "")</f>
        <v/>
      </c>
      <c r="HU60" s="117" t="str">
        <f t="shared" si="118"/>
        <v/>
      </c>
      <c r="HV60" s="77"/>
      <c r="HW60" s="114">
        <f t="shared" si="179"/>
        <v>0</v>
      </c>
      <c r="HX60" s="115" t="str">
        <f t="shared" si="119"/>
        <v/>
      </c>
      <c r="HY60" s="115" t="str">
        <f t="shared" si="120"/>
        <v/>
      </c>
      <c r="HZ60" s="115" t="str">
        <f>IF(HY60&lt;&gt;"", IF(RANK(HY60, HY$5:HY$62)+COUNTIF(HY$5:HY60,HY60)-1&lt;=(HZ$65-HX$63),RANK(HY60, HY$5:HY$62)+COUNTIF(HY$5:HY60,HY60)-1, ""), "")</f>
        <v/>
      </c>
      <c r="IA60" s="117" t="str">
        <f t="shared" si="121"/>
        <v/>
      </c>
      <c r="IB60" s="77"/>
      <c r="IC60" s="114">
        <f t="shared" si="180"/>
        <v>0</v>
      </c>
      <c r="ID60" s="115" t="str">
        <f t="shared" si="122"/>
        <v/>
      </c>
      <c r="IE60" s="115" t="str">
        <f t="shared" si="123"/>
        <v/>
      </c>
      <c r="IF60" s="115" t="str">
        <f>IF(IE60&lt;&gt;"", IF(RANK(IE60, IE$5:IE$62)+COUNTIF(IE$5:IE60,IE60)-1&lt;=(IF$65-ID$63),RANK(IE60, IE$5:IE$62)+COUNTIF(IE$5:IE60,IE60)-1, ""), "")</f>
        <v/>
      </c>
      <c r="IG60" s="117" t="str">
        <f t="shared" si="124"/>
        <v/>
      </c>
      <c r="IH60" s="77"/>
      <c r="II60" s="114">
        <f t="shared" si="181"/>
        <v>0</v>
      </c>
      <c r="IJ60" s="115" t="str">
        <f t="shared" si="125"/>
        <v/>
      </c>
      <c r="IK60" s="115" t="str">
        <f t="shared" si="126"/>
        <v/>
      </c>
      <c r="IL60" s="115" t="str">
        <f>IF(IK60&lt;&gt;"", IF(RANK(IK60, IK$5:IK$62)+COUNTIF(IK$5:IK60,IK60)-1&lt;=(IL$65-IJ$63),RANK(IK60, IK$5:IK$62)+COUNTIF(IK$5:IK60,IK60)-1, ""), "")</f>
        <v/>
      </c>
      <c r="IM60" s="117" t="str">
        <f t="shared" si="127"/>
        <v/>
      </c>
      <c r="IN60" s="104" t="str">
        <f t="shared" si="128"/>
        <v/>
      </c>
      <c r="IO60" s="41">
        <f t="shared" si="129"/>
        <v>522</v>
      </c>
      <c r="IP60" s="42"/>
      <c r="IQ60" s="43"/>
      <c r="IR60" s="43"/>
      <c r="IS60" s="98" t="str">
        <f t="shared" si="182"/>
        <v/>
      </c>
      <c r="IT60" s="77" t="str">
        <f t="shared" si="183"/>
        <v/>
      </c>
      <c r="IU60" s="77" t="str">
        <f t="shared" si="188"/>
        <v/>
      </c>
      <c r="IV60" s="77"/>
      <c r="IW60" s="99" t="str">
        <f t="shared" si="133"/>
        <v/>
      </c>
      <c r="IX60" s="77" t="str">
        <f t="shared" si="134"/>
        <v/>
      </c>
      <c r="IY60" s="98" t="str">
        <f t="shared" si="135"/>
        <v/>
      </c>
      <c r="IZ60" s="98" t="str">
        <f>IF(IY60&lt;&gt;"", IF(RANK(IY60, $IY$5:$IY$62)+COUNTIF(IY$5:IY60,IY60)-1&lt;=(400-$IU$63-$IX$63), RANK(IY60, $IY$5:$IY$62)+COUNTIF(IY$5:IY60,IY60)-1, ""), "")</f>
        <v/>
      </c>
      <c r="JA60" s="82" t="str">
        <f t="shared" si="136"/>
        <v/>
      </c>
      <c r="JB60" s="90" t="str">
        <f t="shared" si="137"/>
        <v/>
      </c>
      <c r="JD60" s="106">
        <f t="shared" si="184"/>
        <v>0</v>
      </c>
      <c r="JE60" s="56">
        <f t="shared" si="185"/>
        <v>0</v>
      </c>
      <c r="JF60" s="64">
        <f t="shared" si="138"/>
        <v>0</v>
      </c>
      <c r="JH60" s="108" t="str">
        <f t="shared" si="186"/>
        <v/>
      </c>
      <c r="JI60" s="56" t="str">
        <f t="shared" si="139"/>
        <v/>
      </c>
      <c r="JJ60" s="56" t="str">
        <f t="shared" si="187"/>
        <v/>
      </c>
      <c r="JK60" s="107" t="str">
        <f t="shared" si="140"/>
        <v/>
      </c>
    </row>
    <row r="61" spans="1:271" ht="15" customHeight="1" x14ac:dyDescent="0.2">
      <c r="A61" s="100" t="s">
        <v>253</v>
      </c>
      <c r="B61" s="77"/>
      <c r="C61" s="114">
        <f t="shared" si="141"/>
        <v>0</v>
      </c>
      <c r="D61" s="115" t="str">
        <f t="shared" si="5"/>
        <v/>
      </c>
      <c r="E61" s="115" t="str">
        <f t="shared" si="6"/>
        <v/>
      </c>
      <c r="F61" s="115" t="str">
        <f>IF(E61&lt;&gt;"", IF(RANK(E61, E$5:E$62)+COUNTIF(E$5:E61,E61)-1&lt;=(F$65-D$63),RANK(E61, E$5:E$62)+COUNTIF(E$5:E61,E61)-1, ""), "")</f>
        <v/>
      </c>
      <c r="G61" s="117" t="str">
        <f t="shared" si="7"/>
        <v/>
      </c>
      <c r="H61" s="77"/>
      <c r="I61" s="114">
        <f t="shared" si="142"/>
        <v>0</v>
      </c>
      <c r="J61" s="115" t="str">
        <f t="shared" si="8"/>
        <v/>
      </c>
      <c r="K61" s="115" t="str">
        <f t="shared" si="9"/>
        <v/>
      </c>
      <c r="L61" s="115" t="str">
        <f>IF(K61&lt;&gt;"", IF(RANK(K61, K$5:K$62)+COUNTIF(K$5:K61,K61)-1&lt;=(L$65-J$63),RANK(K61, K$5:K$62)+COUNTIF(K$5:K61,K61)-1, ""), "")</f>
        <v/>
      </c>
      <c r="M61" s="117" t="str">
        <f t="shared" si="10"/>
        <v/>
      </c>
      <c r="N61" s="77"/>
      <c r="O61" s="114">
        <f t="shared" si="143"/>
        <v>0</v>
      </c>
      <c r="P61" s="115" t="str">
        <f t="shared" si="11"/>
        <v/>
      </c>
      <c r="Q61" s="115" t="str">
        <f t="shared" si="12"/>
        <v/>
      </c>
      <c r="R61" s="115" t="str">
        <f>IF(Q61&lt;&gt;"", IF(RANK(Q61, Q$5:Q$62)+COUNTIF(Q$5:Q61,Q61)-1&lt;=(R$65-P$63),RANK(Q61, Q$5:Q$62)+COUNTIF(Q$5:Q61,Q61)-1, ""), "")</f>
        <v/>
      </c>
      <c r="S61" s="117" t="str">
        <f t="shared" si="13"/>
        <v/>
      </c>
      <c r="T61" s="77"/>
      <c r="U61" s="114">
        <f t="shared" si="144"/>
        <v>0</v>
      </c>
      <c r="V61" s="115" t="str">
        <f t="shared" si="14"/>
        <v/>
      </c>
      <c r="W61" s="115" t="str">
        <f t="shared" si="15"/>
        <v/>
      </c>
      <c r="X61" s="115" t="str">
        <f>IF(W61&lt;&gt;"", IF(RANK(W61, W$5:W$62)+COUNTIF(W$5:W61,W61)-1&lt;=(X$65-V$63),RANK(W61, W$5:W$62)+COUNTIF(W$5:W61,W61)-1, ""), "")</f>
        <v/>
      </c>
      <c r="Y61" s="117" t="str">
        <f t="shared" si="16"/>
        <v/>
      </c>
      <c r="Z61" s="77"/>
      <c r="AA61" s="114">
        <f t="shared" si="145"/>
        <v>0</v>
      </c>
      <c r="AB61" s="115" t="str">
        <f t="shared" si="17"/>
        <v/>
      </c>
      <c r="AC61" s="115" t="str">
        <f t="shared" si="18"/>
        <v/>
      </c>
      <c r="AD61" s="115" t="str">
        <f>IF(AC61&lt;&gt;"", IF(RANK(AC61, AC$5:AC$62)+COUNTIF(AC$5:AC61,AC61)-1&lt;=(AD$65-AB$63),RANK(AC61, AC$5:AC$62)+COUNTIF(AC$5:AC61,AC61)-1, ""), "")</f>
        <v/>
      </c>
      <c r="AE61" s="117" t="str">
        <f t="shared" si="19"/>
        <v/>
      </c>
      <c r="AF61" s="77"/>
      <c r="AG61" s="114">
        <f t="shared" si="146"/>
        <v>0</v>
      </c>
      <c r="AH61" s="115" t="str">
        <f t="shared" si="20"/>
        <v/>
      </c>
      <c r="AI61" s="115" t="str">
        <f t="shared" si="21"/>
        <v/>
      </c>
      <c r="AJ61" s="115" t="str">
        <f>IF(AI61&lt;&gt;"", IF(RANK(AI61, AI$5:AI$62)+COUNTIF(AI$5:AI61,AI61)-1&lt;=(AJ$65-AH$63),RANK(AI61, AI$5:AI$62)+COUNTIF(AI$5:AI61,AI61)-1, ""), "")</f>
        <v/>
      </c>
      <c r="AK61" s="117" t="str">
        <f t="shared" si="22"/>
        <v/>
      </c>
      <c r="AL61" s="77"/>
      <c r="AM61" s="114">
        <f t="shared" si="147"/>
        <v>0</v>
      </c>
      <c r="AN61" s="115" t="str">
        <f t="shared" si="23"/>
        <v/>
      </c>
      <c r="AO61" s="115" t="str">
        <f t="shared" si="24"/>
        <v/>
      </c>
      <c r="AP61" s="115" t="str">
        <f>IF(AO61&lt;&gt;"", IF(RANK(AO61, AO$5:AO$62)+COUNTIF(AO$5:AO61,AO61)-1&lt;=(AP$65-AN$63),RANK(AO61, AO$5:AO$62)+COUNTIF(AO$5:AO61,AO61)-1, ""), "")</f>
        <v/>
      </c>
      <c r="AQ61" s="117" t="str">
        <f t="shared" si="25"/>
        <v/>
      </c>
      <c r="AR61" s="77"/>
      <c r="AS61" s="114">
        <f t="shared" si="148"/>
        <v>0</v>
      </c>
      <c r="AT61" s="115" t="str">
        <f t="shared" si="26"/>
        <v/>
      </c>
      <c r="AU61" s="115" t="str">
        <f t="shared" si="27"/>
        <v/>
      </c>
      <c r="AV61" s="115" t="str">
        <f>IF(AU61&lt;&gt;"", IF(RANK(AU61, AU$5:AU$62)+COUNTIF(AU$5:AU61,AU61)-1&lt;=(AV$65-AT$63),RANK(AU61, AU$5:AU$62)+COUNTIF(AU$5:AU61,AU61)-1, ""), "")</f>
        <v/>
      </c>
      <c r="AW61" s="117" t="str">
        <f t="shared" si="28"/>
        <v/>
      </c>
      <c r="AX61" s="77"/>
      <c r="AY61" s="114">
        <f t="shared" si="149"/>
        <v>0</v>
      </c>
      <c r="AZ61" s="115" t="str">
        <f t="shared" si="29"/>
        <v/>
      </c>
      <c r="BA61" s="115" t="str">
        <f t="shared" si="30"/>
        <v/>
      </c>
      <c r="BB61" s="115" t="str">
        <f>IF(BA61&lt;&gt;"", IF(RANK(BA61, BA$5:BA$62)+COUNTIF(BA$5:BA61,BA61)-1&lt;=(BB$65-AZ$63),RANK(BA61, BA$5:BA$62)+COUNTIF(BA$5:BA61,BA61)-1, ""), "")</f>
        <v/>
      </c>
      <c r="BC61" s="117" t="str">
        <f t="shared" si="31"/>
        <v/>
      </c>
      <c r="BD61" s="77"/>
      <c r="BE61" s="114">
        <f t="shared" si="150"/>
        <v>0</v>
      </c>
      <c r="BF61" s="115" t="str">
        <f t="shared" si="32"/>
        <v/>
      </c>
      <c r="BG61" s="115" t="str">
        <f t="shared" si="33"/>
        <v/>
      </c>
      <c r="BH61" s="115" t="str">
        <f>IF(BG61&lt;&gt;"", IF(RANK(BG61, BG$5:BG$62)+COUNTIF(BG$5:BG61,BG61)-1&lt;=(BH$65-BF$63),RANK(BG61, BG$5:BG$62)+COUNTIF(BG$5:BG61,BG61)-1, ""), "")</f>
        <v/>
      </c>
      <c r="BI61" s="117" t="str">
        <f t="shared" si="34"/>
        <v/>
      </c>
      <c r="BJ61" s="77"/>
      <c r="BK61" s="114">
        <f t="shared" si="151"/>
        <v>0</v>
      </c>
      <c r="BL61" s="115" t="str">
        <f t="shared" si="35"/>
        <v/>
      </c>
      <c r="BM61" s="115" t="str">
        <f t="shared" si="36"/>
        <v/>
      </c>
      <c r="BN61" s="115" t="str">
        <f>IF(BM61&lt;&gt;"", IF(RANK(BM61, BM$5:BM$62)+COUNTIF(BM$5:BM61,BM61)-1&lt;=(BN$65-BL$63),RANK(BM61, BM$5:BM$62)+COUNTIF(BM$5:BM61,BM61)-1, ""), "")</f>
        <v/>
      </c>
      <c r="BO61" s="117" t="str">
        <f t="shared" si="37"/>
        <v/>
      </c>
      <c r="BP61" s="77"/>
      <c r="BQ61" s="114">
        <f t="shared" si="152"/>
        <v>0</v>
      </c>
      <c r="BR61" s="115" t="str">
        <f t="shared" si="38"/>
        <v/>
      </c>
      <c r="BS61" s="115" t="str">
        <f t="shared" si="39"/>
        <v/>
      </c>
      <c r="BT61" s="115" t="str">
        <f>IF(BS61&lt;&gt;"", IF(RANK(BS61, BS$5:BS$62)+COUNTIF(BS$5:BS61,BS61)-1&lt;=(BT$65-BR$63),RANK(BS61, BS$5:BS$62)+COUNTIF(BS$5:BS61,BS61)-1, ""), "")</f>
        <v/>
      </c>
      <c r="BU61" s="117" t="str">
        <f t="shared" si="40"/>
        <v/>
      </c>
      <c r="BV61" s="77"/>
      <c r="BW61" s="114">
        <f t="shared" si="153"/>
        <v>0</v>
      </c>
      <c r="BX61" s="115" t="str">
        <f t="shared" si="41"/>
        <v/>
      </c>
      <c r="BY61" s="115" t="str">
        <f t="shared" si="42"/>
        <v/>
      </c>
      <c r="BZ61" s="115" t="str">
        <f>IF(BY61&lt;&gt;"", IF(RANK(BY61, BY$5:BY$62)+COUNTIF(BY$5:BY61,BY61)-1&lt;=(BZ$65-BX$63),RANK(BY61, BY$5:BY$62)+COUNTIF(BY$5:BY61,BY61)-1, ""), "")</f>
        <v/>
      </c>
      <c r="CA61" s="117" t="str">
        <f t="shared" si="43"/>
        <v/>
      </c>
      <c r="CB61" s="77"/>
      <c r="CC61" s="114">
        <f t="shared" si="154"/>
        <v>0</v>
      </c>
      <c r="CD61" s="115" t="str">
        <f t="shared" si="44"/>
        <v/>
      </c>
      <c r="CE61" s="115" t="str">
        <f t="shared" si="45"/>
        <v/>
      </c>
      <c r="CF61" s="115" t="str">
        <f>IF(CE61&lt;&gt;"", IF(RANK(CE61, CE$5:CE$62)+COUNTIF(CE$5:CE61,CE61)-1&lt;=(CF$65-CD$63),RANK(CE61, CE$5:CE$62)+COUNTIF(CE$5:CE61,CE61)-1, ""), "")</f>
        <v/>
      </c>
      <c r="CG61" s="117" t="str">
        <f t="shared" si="46"/>
        <v/>
      </c>
      <c r="CH61" s="77"/>
      <c r="CI61" s="114">
        <f t="shared" si="155"/>
        <v>0</v>
      </c>
      <c r="CJ61" s="115" t="str">
        <f t="shared" si="47"/>
        <v/>
      </c>
      <c r="CK61" s="115" t="str">
        <f t="shared" si="48"/>
        <v/>
      </c>
      <c r="CL61" s="115" t="str">
        <f>IF(CK61&lt;&gt;"", IF(RANK(CK61, CK$5:CK$62)+COUNTIF(CK$5:CK61,CK61)-1&lt;=(CL$65-CJ$63),RANK(CK61, CK$5:CK$62)+COUNTIF(CK$5:CK61,CK61)-1, ""), "")</f>
        <v/>
      </c>
      <c r="CM61" s="117" t="str">
        <f t="shared" si="49"/>
        <v/>
      </c>
      <c r="CN61" s="77"/>
      <c r="CO61" s="114">
        <f t="shared" si="156"/>
        <v>0</v>
      </c>
      <c r="CP61" s="115" t="str">
        <f t="shared" si="50"/>
        <v/>
      </c>
      <c r="CQ61" s="115" t="str">
        <f t="shared" si="51"/>
        <v/>
      </c>
      <c r="CR61" s="115" t="str">
        <f>IF(CQ61&lt;&gt;"", IF(RANK(CQ61, CQ$5:CQ$62)+COUNTIF(CQ$5:CQ61,CQ61)-1&lt;=(CR$65-CP$63),RANK(CQ61, CQ$5:CQ$62)+COUNTIF(CQ$5:CQ61,CQ61)-1, ""), "")</f>
        <v/>
      </c>
      <c r="CS61" s="117" t="str">
        <f t="shared" si="52"/>
        <v/>
      </c>
      <c r="CT61" s="77"/>
      <c r="CU61" s="114">
        <f t="shared" si="157"/>
        <v>0</v>
      </c>
      <c r="CV61" s="115" t="str">
        <f t="shared" si="53"/>
        <v/>
      </c>
      <c r="CW61" s="115" t="str">
        <f t="shared" si="54"/>
        <v/>
      </c>
      <c r="CX61" s="115" t="str">
        <f>IF(CW61&lt;&gt;"", IF(RANK(CW61, CW$5:CW$62)+COUNTIF(CW$5:CW61,CW61)-1&lt;=(CX$65-CV$63),RANK(CW61, CW$5:CW$62)+COUNTIF(CW$5:CW61,CW61)-1, ""), "")</f>
        <v/>
      </c>
      <c r="CY61" s="117" t="str">
        <f t="shared" si="55"/>
        <v/>
      </c>
      <c r="CZ61" s="77"/>
      <c r="DA61" s="114">
        <f t="shared" si="158"/>
        <v>0</v>
      </c>
      <c r="DB61" s="115" t="str">
        <f t="shared" si="56"/>
        <v/>
      </c>
      <c r="DC61" s="115" t="str">
        <f t="shared" si="57"/>
        <v/>
      </c>
      <c r="DD61" s="115" t="str">
        <f>IF(DC61&lt;&gt;"", IF(RANK(DC61, DC$5:DC$62)+COUNTIF(DC$5:DC61,DC61)-1&lt;=(DD$65-DB$63),RANK(DC61, DC$5:DC$62)+COUNTIF(DC$5:DC61,DC61)-1, ""), "")</f>
        <v/>
      </c>
      <c r="DE61" s="117" t="str">
        <f t="shared" si="58"/>
        <v/>
      </c>
      <c r="DF61" s="77"/>
      <c r="DG61" s="114">
        <f t="shared" si="159"/>
        <v>0</v>
      </c>
      <c r="DH61" s="115" t="str">
        <f t="shared" si="59"/>
        <v/>
      </c>
      <c r="DI61" s="115" t="str">
        <f t="shared" si="60"/>
        <v/>
      </c>
      <c r="DJ61" s="115" t="str">
        <f>IF(DI61&lt;&gt;"", IF(RANK(DI61, DI$5:DI$62)+COUNTIF(DI$5:DI61,DI61)-1&lt;=(DJ$65-DH$63),RANK(DI61, DI$5:DI$62)+COUNTIF(DI$5:DI61,DI61)-1, ""), "")</f>
        <v/>
      </c>
      <c r="DK61" s="117" t="str">
        <f t="shared" si="61"/>
        <v/>
      </c>
      <c r="DL61" s="77"/>
      <c r="DM61" s="114">
        <f t="shared" si="160"/>
        <v>0</v>
      </c>
      <c r="DN61" s="115" t="str">
        <f t="shared" si="62"/>
        <v/>
      </c>
      <c r="DO61" s="115" t="str">
        <f t="shared" si="63"/>
        <v/>
      </c>
      <c r="DP61" s="115" t="str">
        <f>IF(DO61&lt;&gt;"", IF(RANK(DO61, DO$5:DO$62)+COUNTIF(DO$5:DO61,DO61)-1&lt;=(DP$65-DN$63),RANK(DO61, DO$5:DO$62)+COUNTIF(DO$5:DO61,DO61)-1, ""), "")</f>
        <v/>
      </c>
      <c r="DQ61" s="117" t="str">
        <f t="shared" si="64"/>
        <v/>
      </c>
      <c r="DR61" s="77"/>
      <c r="DS61" s="114">
        <f t="shared" si="161"/>
        <v>0</v>
      </c>
      <c r="DT61" s="115" t="str">
        <f t="shared" si="65"/>
        <v/>
      </c>
      <c r="DU61" s="115" t="str">
        <f t="shared" si="66"/>
        <v/>
      </c>
      <c r="DV61" s="115" t="str">
        <f>IF(DU61&lt;&gt;"", IF(RANK(DU61, DU$5:DU$62)+COUNTIF(DU$5:DU61,DU61)-1&lt;=(DV$65-DT$63),RANK(DU61, DU$5:DU$62)+COUNTIF(DU$5:DU61,DU61)-1, ""), "")</f>
        <v/>
      </c>
      <c r="DW61" s="117" t="str">
        <f t="shared" si="67"/>
        <v/>
      </c>
      <c r="DX61" s="77"/>
      <c r="DY61" s="114">
        <f t="shared" si="162"/>
        <v>0</v>
      </c>
      <c r="DZ61" s="115" t="str">
        <f t="shared" si="68"/>
        <v/>
      </c>
      <c r="EA61" s="115" t="str">
        <f t="shared" si="69"/>
        <v/>
      </c>
      <c r="EB61" s="115" t="str">
        <f>IF(EA61&lt;&gt;"", IF(RANK(EA61, EA$5:EA$62)+COUNTIF(EA$5:EA61,EA61)-1&lt;=(EB$65-DZ$63),RANK(EA61, EA$5:EA$62)+COUNTIF(EA$5:EA61,EA61)-1, ""), "")</f>
        <v/>
      </c>
      <c r="EC61" s="117" t="str">
        <f t="shared" si="70"/>
        <v/>
      </c>
      <c r="ED61" s="77"/>
      <c r="EE61" s="114">
        <f t="shared" si="163"/>
        <v>0</v>
      </c>
      <c r="EF61" s="115" t="str">
        <f t="shared" si="71"/>
        <v/>
      </c>
      <c r="EG61" s="116" t="str">
        <f t="shared" si="72"/>
        <v/>
      </c>
      <c r="EH61" s="115" t="str">
        <f>IF(EG61&lt;&gt;"", IF(RANK(EG61, EG$5:EG$62)+COUNTIF(EG$5:EG61,EG61)-1&lt;=(EH$65-EF$63),RANK(EG61, EG$5:EG$62)+COUNTIF(EG$5:EG61,EG61)-1, ""), "")</f>
        <v/>
      </c>
      <c r="EI61" s="117" t="str">
        <f t="shared" si="73"/>
        <v/>
      </c>
      <c r="EJ61" s="77"/>
      <c r="EK61" s="114">
        <f t="shared" si="164"/>
        <v>0</v>
      </c>
      <c r="EL61" s="115" t="str">
        <f t="shared" si="74"/>
        <v/>
      </c>
      <c r="EM61" s="115" t="str">
        <f t="shared" si="75"/>
        <v/>
      </c>
      <c r="EN61" s="115" t="str">
        <f>IF(EM61&lt;&gt;"", IF(RANK(EM61, EM$5:EM$62)+COUNTIF(EM$5:EM61,EM61)-1&lt;=(EN$65-EL$63),RANK(EM61, EM$5:EM$62)+COUNTIF(EM$5:EM61,EM61)-1, ""), "")</f>
        <v/>
      </c>
      <c r="EO61" s="117" t="str">
        <f t="shared" si="76"/>
        <v/>
      </c>
      <c r="EP61" s="77"/>
      <c r="EQ61" s="114">
        <f t="shared" si="165"/>
        <v>0</v>
      </c>
      <c r="ER61" s="115" t="str">
        <f t="shared" si="77"/>
        <v/>
      </c>
      <c r="ES61" s="115" t="str">
        <f t="shared" si="78"/>
        <v/>
      </c>
      <c r="ET61" s="115" t="str">
        <f>IF(ES61&lt;&gt;"", IF(RANK(ES61, ES$5:ES$62)+COUNTIF(ES$5:ES61,ES61)-1&lt;=(ET$65-ER$63),RANK(ES61, ES$5:ES$62)+COUNTIF(ES$5:ES61,ES61)-1, ""), "")</f>
        <v/>
      </c>
      <c r="EU61" s="117" t="str">
        <f t="shared" si="79"/>
        <v/>
      </c>
      <c r="EV61" s="77"/>
      <c r="EW61" s="114">
        <f t="shared" si="166"/>
        <v>0</v>
      </c>
      <c r="EX61" s="115" t="str">
        <f t="shared" si="80"/>
        <v/>
      </c>
      <c r="EY61" s="115" t="str">
        <f t="shared" si="81"/>
        <v/>
      </c>
      <c r="EZ61" s="115" t="str">
        <f>IF(EY61&lt;&gt;"", IF(RANK(EY61, EY$5:EY$62)+COUNTIF(EY$5:EY61,EY61)-1&lt;=(EZ$65-EX$63),RANK(EY61, EY$5:EY$62)+COUNTIF(EY$5:EY61,EY61)-1, ""), "")</f>
        <v/>
      </c>
      <c r="FA61" s="117" t="str">
        <f t="shared" si="82"/>
        <v/>
      </c>
      <c r="FB61" s="77"/>
      <c r="FC61" s="114">
        <f t="shared" si="167"/>
        <v>0</v>
      </c>
      <c r="FD61" s="115" t="str">
        <f t="shared" si="83"/>
        <v/>
      </c>
      <c r="FE61" s="115" t="str">
        <f t="shared" si="84"/>
        <v/>
      </c>
      <c r="FF61" s="115" t="str">
        <f>IF(FE61&lt;&gt;"", IF(RANK(FE61, FE$5:FE$62)+COUNTIF(FE$5:FE61,FE61)-1&lt;=(FF$65-FD$63),RANK(FE61, FE$5:FE$62)+COUNTIF(FE$5:FE61,FE61)-1, ""), "")</f>
        <v/>
      </c>
      <c r="FG61" s="117" t="str">
        <f t="shared" si="85"/>
        <v/>
      </c>
      <c r="FH61" s="77"/>
      <c r="FI61" s="114">
        <f t="shared" si="168"/>
        <v>0</v>
      </c>
      <c r="FJ61" s="115" t="str">
        <f t="shared" si="86"/>
        <v/>
      </c>
      <c r="FK61" s="115" t="str">
        <f t="shared" si="87"/>
        <v/>
      </c>
      <c r="FL61" s="115" t="str">
        <f>IF(FK61&lt;&gt;"", IF(RANK(FK61, FK$5:FK$62)+COUNTIF(FK$5:FK61,FK61)-1&lt;=(FL$65-FJ$63),RANK(FK61, FK$5:FK$62)+COUNTIF(FK$5:FK61,FK61)-1, ""), "")</f>
        <v/>
      </c>
      <c r="FM61" s="117" t="str">
        <f t="shared" si="88"/>
        <v/>
      </c>
      <c r="FN61" s="77"/>
      <c r="FO61" s="114">
        <f t="shared" si="169"/>
        <v>0</v>
      </c>
      <c r="FP61" s="115" t="str">
        <f t="shared" si="89"/>
        <v/>
      </c>
      <c r="FQ61" s="115" t="str">
        <f t="shared" si="90"/>
        <v/>
      </c>
      <c r="FR61" s="115" t="str">
        <f>IF(FQ61&lt;&gt;"", IF(RANK(FQ61, FQ$5:FQ$62)+COUNTIF(FQ$5:FQ61,FQ61)-1&lt;=(FR$65-FP$63),RANK(FQ61, FQ$5:FQ$62)+COUNTIF(FQ$5:FQ61,FQ61)-1, ""), "")</f>
        <v/>
      </c>
      <c r="FS61" s="117" t="str">
        <f t="shared" si="91"/>
        <v/>
      </c>
      <c r="FT61" s="77">
        <v>38</v>
      </c>
      <c r="FU61" s="114">
        <f t="shared" si="170"/>
        <v>6.660473594727709E-4</v>
      </c>
      <c r="FV61" s="115" t="str">
        <f t="shared" si="92"/>
        <v/>
      </c>
      <c r="FW61" s="115">
        <f t="shared" si="93"/>
        <v>38</v>
      </c>
      <c r="FX61" s="115" t="str">
        <f>IF(FW61&lt;&gt;"", IF(RANK(FW61, FW$5:FW$62)+COUNTIF(FW$5:FW61,FW61)-1&lt;=(FX$65-FV$63),RANK(FW61, FW$5:FW$62)+COUNTIF(FW$5:FW61,FW61)-1, ""), "")</f>
        <v/>
      </c>
      <c r="FY61" s="117" t="str">
        <f t="shared" si="94"/>
        <v/>
      </c>
      <c r="FZ61" s="77">
        <v>57</v>
      </c>
      <c r="GA61" s="114">
        <f t="shared" si="171"/>
        <v>9.9518122773936723E-4</v>
      </c>
      <c r="GB61" s="115" t="str">
        <f t="shared" si="95"/>
        <v/>
      </c>
      <c r="GC61" s="115">
        <f t="shared" si="96"/>
        <v>57</v>
      </c>
      <c r="GD61" s="115" t="str">
        <f>IF(GC61&lt;&gt;"", IF(RANK(GC61, GC$5:GC$62)+COUNTIF(GC$5:GC61,GC61)-1&lt;=(GD$65-GB$63),RANK(GC61, GC$5:GC$62)+COUNTIF(GC$5:GC61,GC61)-1, ""), "")</f>
        <v/>
      </c>
      <c r="GE61" s="117" t="str">
        <f t="shared" si="97"/>
        <v/>
      </c>
      <c r="GF61" s="77">
        <v>126</v>
      </c>
      <c r="GG61" s="114">
        <f t="shared" si="172"/>
        <v>2.0558338364143648E-3</v>
      </c>
      <c r="GH61" s="115" t="str">
        <f t="shared" si="98"/>
        <v/>
      </c>
      <c r="GI61" s="115">
        <f t="shared" si="99"/>
        <v>126</v>
      </c>
      <c r="GJ61" s="115" t="str">
        <f>IF(GI61&lt;&gt;"", IF(RANK(GI61, GI$5:GI$62)+COUNTIF(GI$5:GI61,GI61)-1&lt;=(GJ$65-GH$63),RANK(GI61, GI$5:GI$62)+COUNTIF(GI$5:GI61,GI61)-1, ""), "")</f>
        <v/>
      </c>
      <c r="GK61" s="117" t="str">
        <f t="shared" si="100"/>
        <v/>
      </c>
      <c r="GL61" s="77">
        <v>52</v>
      </c>
      <c r="GM61" s="114">
        <f t="shared" si="173"/>
        <v>8.6325680229759117E-4</v>
      </c>
      <c r="GN61" s="115" t="str">
        <f t="shared" si="101"/>
        <v/>
      </c>
      <c r="GO61" s="115">
        <f t="shared" si="102"/>
        <v>52</v>
      </c>
      <c r="GP61" s="115" t="str">
        <f>IF(GO61&lt;&gt;"", IF(RANK(GO61, GO$5:GO$62)+COUNTIF(GO$5:GO61,GO61)-1&lt;=(GP$65-GN$63),RANK(GO61, GO$5:GO$62)+COUNTIF(GO$5:GO61,GO61)-1, ""), "")</f>
        <v/>
      </c>
      <c r="GQ61" s="117" t="str">
        <f t="shared" si="103"/>
        <v/>
      </c>
      <c r="GR61" s="77"/>
      <c r="GS61" s="114">
        <f t="shared" si="174"/>
        <v>0</v>
      </c>
      <c r="GT61" s="115" t="str">
        <f t="shared" si="104"/>
        <v/>
      </c>
      <c r="GU61" s="115" t="str">
        <f t="shared" si="105"/>
        <v/>
      </c>
      <c r="GV61" s="115" t="str">
        <f>IF(GU61&lt;&gt;"", IF(RANK(GU61, GU$5:GU$62)+COUNTIF(GU$5:GU61,GU61)-1&lt;=(GV$65-GT$63),RANK(GU61, GU$5:GU$62)+COUNTIF(GU$5:GU61,GU61)-1, ""), "")</f>
        <v/>
      </c>
      <c r="GW61" s="117" t="str">
        <f t="shared" si="106"/>
        <v/>
      </c>
      <c r="GX61" s="77"/>
      <c r="GY61" s="114">
        <f t="shared" si="175"/>
        <v>0</v>
      </c>
      <c r="GZ61" s="115" t="str">
        <f t="shared" si="107"/>
        <v/>
      </c>
      <c r="HA61" s="115" t="str">
        <f t="shared" si="108"/>
        <v/>
      </c>
      <c r="HB61" s="115" t="str">
        <f>IF(HA61&lt;&gt;"", IF(RANK(HA61, HA$5:HA$62)+COUNTIF(HA$5:HA61,HA61)-1&lt;=(HB$65-GZ$63),RANK(HA61, HA$5:HA$62)+COUNTIF(HA$5:HA61,HA61)-1, ""), "")</f>
        <v/>
      </c>
      <c r="HC61" s="117" t="str">
        <f t="shared" si="109"/>
        <v/>
      </c>
      <c r="HD61" s="77"/>
      <c r="HE61" s="114">
        <f t="shared" si="176"/>
        <v>0</v>
      </c>
      <c r="HF61" s="115" t="str">
        <f t="shared" si="110"/>
        <v/>
      </c>
      <c r="HG61" s="115" t="str">
        <f t="shared" si="111"/>
        <v/>
      </c>
      <c r="HH61" s="115" t="str">
        <f>IF(HG61&lt;&gt;"", IF(RANK(HG61, HG$5:HG$62)+COUNTIF(HG$5:HG61,HG61)-1&lt;=(HH$65-HF$63),RANK(HG61, HG$5:HG$62)+COUNTIF(HG$5:HG61,HG61)-1, ""), "")</f>
        <v/>
      </c>
      <c r="HI61" s="117" t="str">
        <f t="shared" si="112"/>
        <v/>
      </c>
      <c r="HJ61" s="77"/>
      <c r="HK61" s="114">
        <f t="shared" si="177"/>
        <v>0</v>
      </c>
      <c r="HL61" s="115" t="str">
        <f t="shared" si="113"/>
        <v/>
      </c>
      <c r="HM61" s="115" t="str">
        <f t="shared" si="114"/>
        <v/>
      </c>
      <c r="HN61" s="115" t="str">
        <f>IF(HM61&lt;&gt;"", IF(RANK(HM61, HM$5:HM$62)+COUNTIF(HM$5:HM61,HM61)-1&lt;=(HN$65-HL$63),RANK(HM61, HM$5:HM$62)+COUNTIF(HM$5:HM61,HM61)-1, ""), "")</f>
        <v/>
      </c>
      <c r="HO61" s="117" t="str">
        <f t="shared" si="115"/>
        <v/>
      </c>
      <c r="HP61" s="77"/>
      <c r="HQ61" s="114">
        <f t="shared" si="178"/>
        <v>0</v>
      </c>
      <c r="HR61" s="115" t="str">
        <f t="shared" si="116"/>
        <v/>
      </c>
      <c r="HS61" s="115" t="str">
        <f t="shared" si="117"/>
        <v/>
      </c>
      <c r="HT61" s="115" t="str">
        <f>IF(HS61&lt;&gt;"", IF(RANK(HS61, HS$5:HS$62)+COUNTIF(HS$5:HS61,HS61)-1&lt;=(HT$65-HR$63),RANK(HS61, HS$5:HS$62)+COUNTIF(HS$5:HS61,HS61)-1, ""), "")</f>
        <v/>
      </c>
      <c r="HU61" s="117" t="str">
        <f t="shared" si="118"/>
        <v/>
      </c>
      <c r="HV61" s="77"/>
      <c r="HW61" s="114">
        <f t="shared" si="179"/>
        <v>0</v>
      </c>
      <c r="HX61" s="115" t="str">
        <f t="shared" si="119"/>
        <v/>
      </c>
      <c r="HY61" s="115" t="str">
        <f t="shared" si="120"/>
        <v/>
      </c>
      <c r="HZ61" s="115" t="str">
        <f>IF(HY61&lt;&gt;"", IF(RANK(HY61, HY$5:HY$62)+COUNTIF(HY$5:HY61,HY61)-1&lt;=(HZ$65-HX$63),RANK(HY61, HY$5:HY$62)+COUNTIF(HY$5:HY61,HY61)-1, ""), "")</f>
        <v/>
      </c>
      <c r="IA61" s="117" t="str">
        <f t="shared" si="121"/>
        <v/>
      </c>
      <c r="IB61" s="77"/>
      <c r="IC61" s="114">
        <f t="shared" si="180"/>
        <v>0</v>
      </c>
      <c r="ID61" s="115" t="str">
        <f t="shared" si="122"/>
        <v/>
      </c>
      <c r="IE61" s="115" t="str">
        <f t="shared" si="123"/>
        <v/>
      </c>
      <c r="IF61" s="115" t="str">
        <f>IF(IE61&lt;&gt;"", IF(RANK(IE61, IE$5:IE$62)+COUNTIF(IE$5:IE61,IE61)-1&lt;=(IF$65-ID$63),RANK(IE61, IE$5:IE$62)+COUNTIF(IE$5:IE61,IE61)-1, ""), "")</f>
        <v/>
      </c>
      <c r="IG61" s="117" t="str">
        <f t="shared" si="124"/>
        <v/>
      </c>
      <c r="IH61" s="77"/>
      <c r="II61" s="114">
        <f t="shared" si="181"/>
        <v>0</v>
      </c>
      <c r="IJ61" s="115" t="str">
        <f t="shared" si="125"/>
        <v/>
      </c>
      <c r="IK61" s="115" t="str">
        <f t="shared" si="126"/>
        <v/>
      </c>
      <c r="IL61" s="115" t="str">
        <f>IF(IK61&lt;&gt;"", IF(RANK(IK61, IK$5:IK$62)+COUNTIF(IK$5:IK61,IK61)-1&lt;=(IL$65-IJ$63),RANK(IK61, IK$5:IK$62)+COUNTIF(IK$5:IK61,IK61)-1, ""), "")</f>
        <v/>
      </c>
      <c r="IM61" s="117" t="str">
        <f t="shared" si="127"/>
        <v/>
      </c>
      <c r="IN61" s="104" t="str">
        <f t="shared" si="128"/>
        <v/>
      </c>
      <c r="IO61" s="41">
        <f t="shared" si="129"/>
        <v>273</v>
      </c>
      <c r="IP61" s="42"/>
      <c r="IQ61" s="43"/>
      <c r="IR61" s="43"/>
      <c r="IS61" s="98" t="str">
        <f t="shared" si="182"/>
        <v/>
      </c>
      <c r="IT61" s="77" t="str">
        <f t="shared" si="183"/>
        <v/>
      </c>
      <c r="IU61" s="77" t="str">
        <f t="shared" si="188"/>
        <v/>
      </c>
      <c r="IV61" s="77"/>
      <c r="IW61" s="99" t="str">
        <f t="shared" si="133"/>
        <v/>
      </c>
      <c r="IX61" s="77" t="str">
        <f t="shared" si="134"/>
        <v/>
      </c>
      <c r="IY61" s="98" t="str">
        <f t="shared" si="135"/>
        <v/>
      </c>
      <c r="IZ61" s="98" t="str">
        <f>IF(IY61&lt;&gt;"", IF(RANK(IY61, $IY$5:$IY$62)+COUNTIF(IY$5:IY61,IY61)-1&lt;=(400-$IU$63-$IX$63), RANK(IY61, $IY$5:$IY$62)+COUNTIF(IY$5:IY61,IY61)-1, ""), "")</f>
        <v/>
      </c>
      <c r="JA61" s="82" t="str">
        <f t="shared" si="136"/>
        <v/>
      </c>
      <c r="JB61" s="90" t="str">
        <f t="shared" si="137"/>
        <v/>
      </c>
      <c r="JD61" s="106">
        <f t="shared" si="184"/>
        <v>0</v>
      </c>
      <c r="JE61" s="56">
        <f t="shared" si="185"/>
        <v>0</v>
      </c>
      <c r="JF61" s="64">
        <f t="shared" si="138"/>
        <v>0</v>
      </c>
      <c r="JH61" s="108" t="str">
        <f t="shared" si="186"/>
        <v/>
      </c>
      <c r="JI61" s="56" t="str">
        <f t="shared" si="139"/>
        <v/>
      </c>
      <c r="JJ61" s="56" t="str">
        <f t="shared" si="187"/>
        <v/>
      </c>
      <c r="JK61" s="107" t="str">
        <f t="shared" si="140"/>
        <v/>
      </c>
    </row>
    <row r="62" spans="1:271" ht="15" customHeight="1" thickBot="1" x14ac:dyDescent="0.25">
      <c r="A62" s="100" t="s">
        <v>254</v>
      </c>
      <c r="B62" s="77"/>
      <c r="C62" s="114">
        <f t="shared" si="141"/>
        <v>0</v>
      </c>
      <c r="D62" s="115" t="str">
        <f t="shared" si="5"/>
        <v/>
      </c>
      <c r="E62" s="115" t="str">
        <f t="shared" si="6"/>
        <v/>
      </c>
      <c r="F62" s="115" t="str">
        <f>IF(E62&lt;&gt;"", IF(RANK(E62, E$5:E$62)+COUNTIF(E$5:E62,E62)-1&lt;=(F$65-D$63),RANK(E62, E$5:E$62)+COUNTIF(E$5:E62,E62)-1, ""), "")</f>
        <v/>
      </c>
      <c r="G62" s="117" t="str">
        <f t="shared" si="7"/>
        <v/>
      </c>
      <c r="H62" s="77"/>
      <c r="I62" s="114">
        <f t="shared" si="142"/>
        <v>0</v>
      </c>
      <c r="J62" s="115" t="str">
        <f t="shared" si="8"/>
        <v/>
      </c>
      <c r="K62" s="115" t="str">
        <f>IF(H62&lt;&gt;"", H62-_xlfn.NUMBERVALUE(J62)*L$66, "")</f>
        <v/>
      </c>
      <c r="L62" s="115" t="str">
        <f>IF(K62&lt;&gt;"", IF(RANK(K62, K$5:K$62)+COUNTIF(K$5:K62,K62)-1&lt;=(L$65-J$63),RANK(K62, K$5:K$62)+COUNTIF(K$5:K62,K62)-1, ""), "")</f>
        <v/>
      </c>
      <c r="M62" s="117" t="str">
        <f t="shared" si="10"/>
        <v/>
      </c>
      <c r="N62" s="77"/>
      <c r="O62" s="114">
        <f t="shared" si="143"/>
        <v>0</v>
      </c>
      <c r="P62" s="115" t="str">
        <f t="shared" si="11"/>
        <v/>
      </c>
      <c r="Q62" s="115" t="str">
        <f t="shared" si="12"/>
        <v/>
      </c>
      <c r="R62" s="115" t="str">
        <f>IF(Q62&lt;&gt;"", IF(RANK(Q62, Q$5:Q$62)+COUNTIF(Q$5:Q62,Q62)-1&lt;=(R$65-P$63),RANK(Q62, Q$5:Q$62)+COUNTIF(Q$5:Q62,Q62)-1, ""), "")</f>
        <v/>
      </c>
      <c r="S62" s="117" t="str">
        <f t="shared" si="13"/>
        <v/>
      </c>
      <c r="T62" s="77"/>
      <c r="U62" s="114">
        <f t="shared" si="144"/>
        <v>0</v>
      </c>
      <c r="V62" s="115" t="str">
        <f t="shared" si="14"/>
        <v/>
      </c>
      <c r="W62" s="115" t="str">
        <f t="shared" si="15"/>
        <v/>
      </c>
      <c r="X62" s="115" t="str">
        <f>IF(W62&lt;&gt;"", IF(RANK(W62, W$5:W$62)+COUNTIF(W$5:W62,W62)-1&lt;=(X$65-V$63),RANK(W62, W$5:W$62)+COUNTIF(W$5:W62,W62)-1, ""), "")</f>
        <v/>
      </c>
      <c r="Y62" s="117" t="str">
        <f t="shared" si="16"/>
        <v/>
      </c>
      <c r="Z62" s="77"/>
      <c r="AA62" s="114">
        <f t="shared" si="145"/>
        <v>0</v>
      </c>
      <c r="AB62" s="115" t="str">
        <f t="shared" si="17"/>
        <v/>
      </c>
      <c r="AC62" s="115" t="str">
        <f t="shared" si="18"/>
        <v/>
      </c>
      <c r="AD62" s="115" t="str">
        <f>IF(AC62&lt;&gt;"", IF(RANK(AC62, AC$5:AC$62)+COUNTIF(AC$5:AC62,AC62)-1&lt;=(AD$65-AB$63),RANK(AC62, AC$5:AC$62)+COUNTIF(AC$5:AC62,AC62)-1, ""), "")</f>
        <v/>
      </c>
      <c r="AE62" s="117" t="str">
        <f t="shared" si="19"/>
        <v/>
      </c>
      <c r="AF62" s="77"/>
      <c r="AG62" s="114">
        <f t="shared" si="146"/>
        <v>0</v>
      </c>
      <c r="AH62" s="115" t="str">
        <f t="shared" si="20"/>
        <v/>
      </c>
      <c r="AI62" s="115" t="str">
        <f t="shared" si="21"/>
        <v/>
      </c>
      <c r="AJ62" s="115" t="str">
        <f>IF(AI62&lt;&gt;"", IF(RANK(AI62, AI$5:AI$62)+COUNTIF(AI$5:AI62,AI62)-1&lt;=(AJ$65-AH$63),RANK(AI62, AI$5:AI$62)+COUNTIF(AI$5:AI62,AI62)-1, ""), "")</f>
        <v/>
      </c>
      <c r="AK62" s="117" t="str">
        <f t="shared" si="22"/>
        <v/>
      </c>
      <c r="AL62" s="77"/>
      <c r="AM62" s="114">
        <f t="shared" si="147"/>
        <v>0</v>
      </c>
      <c r="AN62" s="115" t="str">
        <f t="shared" si="23"/>
        <v/>
      </c>
      <c r="AO62" s="115" t="str">
        <f t="shared" si="24"/>
        <v/>
      </c>
      <c r="AP62" s="115" t="str">
        <f>IF(AO62&lt;&gt;"", IF(RANK(AO62, AO$5:AO$62)+COUNTIF(AO$5:AO62,AO62)-1&lt;=(AP$65-AN$63),RANK(AO62, AO$5:AO$62)+COUNTIF(AO$5:AO62,AO62)-1, ""), "")</f>
        <v/>
      </c>
      <c r="AQ62" s="117" t="str">
        <f t="shared" si="25"/>
        <v/>
      </c>
      <c r="AR62" s="77">
        <v>117</v>
      </c>
      <c r="AS62" s="114">
        <f t="shared" si="148"/>
        <v>1.5073240489042914E-3</v>
      </c>
      <c r="AT62" s="115" t="str">
        <f t="shared" si="26"/>
        <v/>
      </c>
      <c r="AU62" s="115">
        <f t="shared" si="27"/>
        <v>117</v>
      </c>
      <c r="AV62" s="115" t="str">
        <f>IF(AU62&lt;&gt;"", IF(RANK(AU62, AU$5:AU$62)+COUNTIF(AU$5:AU62,AU62)-1&lt;=(AV$65-AT$63),RANK(AU62, AU$5:AU$62)+COUNTIF(AU$5:AU62,AU62)-1, ""), "")</f>
        <v/>
      </c>
      <c r="AW62" s="117" t="str">
        <f t="shared" si="28"/>
        <v/>
      </c>
      <c r="AX62" s="77">
        <v>131</v>
      </c>
      <c r="AY62" s="114">
        <f t="shared" si="149"/>
        <v>1.7996483130014286E-3</v>
      </c>
      <c r="AZ62" s="115" t="str">
        <f t="shared" si="29"/>
        <v/>
      </c>
      <c r="BA62" s="115">
        <f t="shared" si="30"/>
        <v>131</v>
      </c>
      <c r="BB62" s="115" t="str">
        <f>IF(BA62&lt;&gt;"", IF(RANK(BA62, BA$5:BA$62)+COUNTIF(BA$5:BA62,BA62)-1&lt;=(BB$65-AZ$63),RANK(BA62, BA$5:BA$62)+COUNTIF(BA$5:BA62,BA62)-1, ""), "")</f>
        <v/>
      </c>
      <c r="BC62" s="117" t="str">
        <f t="shared" si="31"/>
        <v/>
      </c>
      <c r="BD62" s="77">
        <v>107</v>
      </c>
      <c r="BE62" s="114">
        <f t="shared" si="150"/>
        <v>1.5207071999090418E-3</v>
      </c>
      <c r="BF62" s="115" t="str">
        <f t="shared" si="32"/>
        <v/>
      </c>
      <c r="BG62" s="115">
        <f t="shared" si="33"/>
        <v>107</v>
      </c>
      <c r="BH62" s="115" t="str">
        <f>IF(BG62&lt;&gt;"", IF(RANK(BG62, BG$5:BG$62)+COUNTIF(BG$5:BG62,BG62)-1&lt;=(BH$65-BF$63),RANK(BG62, BG$5:BG$62)+COUNTIF(BG$5:BG62,BG62)-1, ""), "")</f>
        <v/>
      </c>
      <c r="BI62" s="117" t="str">
        <f t="shared" si="34"/>
        <v/>
      </c>
      <c r="BJ62" s="77">
        <v>145</v>
      </c>
      <c r="BK62" s="114">
        <f t="shared" si="151"/>
        <v>2.033090297251823E-3</v>
      </c>
      <c r="BL62" s="115" t="str">
        <f t="shared" si="35"/>
        <v/>
      </c>
      <c r="BM62" s="115">
        <f t="shared" si="36"/>
        <v>145</v>
      </c>
      <c r="BN62" s="115" t="str">
        <f>IF(BM62&lt;&gt;"", IF(RANK(BM62, BM$5:BM$62)+COUNTIF(BM$5:BM62,BM62)-1&lt;=(BN$65-BL$63),RANK(BM62, BM$5:BM$62)+COUNTIF(BM$5:BM62,BM62)-1, ""), "")</f>
        <v/>
      </c>
      <c r="BO62" s="117" t="str">
        <f t="shared" si="37"/>
        <v/>
      </c>
      <c r="BP62" s="77">
        <v>143</v>
      </c>
      <c r="BQ62" s="114">
        <f t="shared" si="152"/>
        <v>1.9918931342368822E-3</v>
      </c>
      <c r="BR62" s="115" t="str">
        <f t="shared" si="38"/>
        <v/>
      </c>
      <c r="BS62" s="115">
        <f t="shared" si="39"/>
        <v>143</v>
      </c>
      <c r="BT62" s="115" t="str">
        <f>IF(BS62&lt;&gt;"", IF(RANK(BS62, BS$5:BS$62)+COUNTIF(BS$5:BS62,BS62)-1&lt;=(BT$65-BR$63),RANK(BS62, BS$5:BS$62)+COUNTIF(BS$5:BS62,BS62)-1, ""), "")</f>
        <v/>
      </c>
      <c r="BU62" s="117" t="str">
        <f t="shared" si="40"/>
        <v/>
      </c>
      <c r="BV62" s="77">
        <v>107</v>
      </c>
      <c r="BW62" s="114">
        <f t="shared" si="153"/>
        <v>1.5488166751103712E-3</v>
      </c>
      <c r="BX62" s="115" t="str">
        <f t="shared" si="41"/>
        <v/>
      </c>
      <c r="BY62" s="115">
        <f t="shared" si="42"/>
        <v>107</v>
      </c>
      <c r="BZ62" s="115" t="str">
        <f>IF(BY62&lt;&gt;"", IF(RANK(BY62, BY$5:BY$62)+COUNTIF(BY$5:BY62,BY62)-1&lt;=(BZ$65-BX$63),RANK(BY62, BY$5:BY$62)+COUNTIF(BY$5:BY62,BY62)-1, ""), "")</f>
        <v/>
      </c>
      <c r="CA62" s="117" t="str">
        <f t="shared" si="43"/>
        <v/>
      </c>
      <c r="CB62" s="77">
        <v>175</v>
      </c>
      <c r="CC62" s="114">
        <f t="shared" si="154"/>
        <v>2.4175945624844582E-3</v>
      </c>
      <c r="CD62" s="115" t="str">
        <f t="shared" si="44"/>
        <v/>
      </c>
      <c r="CE62" s="115">
        <f t="shared" si="45"/>
        <v>175</v>
      </c>
      <c r="CF62" s="115" t="str">
        <f>IF(CE62&lt;&gt;"", IF(RANK(CE62, CE$5:CE$62)+COUNTIF(CE$5:CE62,CE62)-1&lt;=(CF$65-CD$63),RANK(CE62, CE$5:CE$62)+COUNTIF(CE$5:CE62,CE62)-1, ""), "")</f>
        <v/>
      </c>
      <c r="CG62" s="117" t="str">
        <f t="shared" si="46"/>
        <v/>
      </c>
      <c r="CH62" s="77">
        <v>184</v>
      </c>
      <c r="CI62" s="114">
        <f t="shared" si="155"/>
        <v>2.754491017964072E-3</v>
      </c>
      <c r="CJ62" s="115" t="str">
        <f t="shared" si="47"/>
        <v/>
      </c>
      <c r="CK62" s="115">
        <f t="shared" si="48"/>
        <v>184</v>
      </c>
      <c r="CL62" s="115" t="str">
        <f>IF(CK62&lt;&gt;"", IF(RANK(CK62, CK$5:CK$62)+COUNTIF(CK$5:CK62,CK62)-1&lt;=(CL$65-CJ$63),RANK(CK62, CK$5:CK$62)+COUNTIF(CK$5:CK62,CK62)-1, ""), "")</f>
        <v/>
      </c>
      <c r="CM62" s="117" t="str">
        <f t="shared" si="49"/>
        <v/>
      </c>
      <c r="CN62" s="77"/>
      <c r="CO62" s="114">
        <f t="shared" si="156"/>
        <v>0</v>
      </c>
      <c r="CP62" s="115" t="str">
        <f t="shared" si="50"/>
        <v/>
      </c>
      <c r="CQ62" s="115" t="str">
        <f t="shared" si="51"/>
        <v/>
      </c>
      <c r="CR62" s="115" t="str">
        <f>IF(CQ62&lt;&gt;"", IF(RANK(CQ62, CQ$5:CQ$62)+COUNTIF(CQ$5:CQ62,CQ62)-1&lt;=(CR$65-CP$63),RANK(CQ62, CQ$5:CQ$62)+COUNTIF(CQ$5:CQ62,CQ62)-1, ""), "")</f>
        <v/>
      </c>
      <c r="CS62" s="117" t="str">
        <f t="shared" si="52"/>
        <v/>
      </c>
      <c r="CT62" s="77"/>
      <c r="CU62" s="114">
        <f t="shared" si="157"/>
        <v>0</v>
      </c>
      <c r="CV62" s="115" t="str">
        <f t="shared" si="53"/>
        <v/>
      </c>
      <c r="CW62" s="115" t="str">
        <f t="shared" si="54"/>
        <v/>
      </c>
      <c r="CX62" s="115" t="str">
        <f>IF(CW62&lt;&gt;"", IF(RANK(CW62, CW$5:CW$62)+COUNTIF(CW$5:CW62,CW62)-1&lt;=(CX$65-CV$63),RANK(CW62, CW$5:CW$62)+COUNTIF(CW$5:CW62,CW62)-1, ""), "")</f>
        <v/>
      </c>
      <c r="CY62" s="117" t="str">
        <f t="shared" si="55"/>
        <v/>
      </c>
      <c r="CZ62" s="77"/>
      <c r="DA62" s="114">
        <f t="shared" si="158"/>
        <v>0</v>
      </c>
      <c r="DB62" s="115" t="str">
        <f t="shared" si="56"/>
        <v/>
      </c>
      <c r="DC62" s="115" t="str">
        <f t="shared" si="57"/>
        <v/>
      </c>
      <c r="DD62" s="115" t="str">
        <f>IF(DC62&lt;&gt;"", IF(RANK(DC62, DC$5:DC$62)+COUNTIF(DC$5:DC62,DC62)-1&lt;=(DD$65-DB$63),RANK(DC62, DC$5:DC$62)+COUNTIF(DC$5:DC62,DC62)-1, ""), "")</f>
        <v/>
      </c>
      <c r="DE62" s="117" t="str">
        <f t="shared" si="58"/>
        <v/>
      </c>
      <c r="DF62" s="77"/>
      <c r="DG62" s="114">
        <f t="shared" si="159"/>
        <v>0</v>
      </c>
      <c r="DH62" s="115" t="str">
        <f t="shared" si="59"/>
        <v/>
      </c>
      <c r="DI62" s="115" t="str">
        <f t="shared" si="60"/>
        <v/>
      </c>
      <c r="DJ62" s="115" t="str">
        <f>IF(DI62&lt;&gt;"", IF(RANK(DI62, DI$5:DI$62)+COUNTIF(DI$5:DI62,DI62)-1&lt;=(DJ$65-DH$63),RANK(DI62, DI$5:DI$62)+COUNTIF(DI$5:DI62,DI62)-1, ""), "")</f>
        <v/>
      </c>
      <c r="DK62" s="117" t="str">
        <f t="shared" si="61"/>
        <v/>
      </c>
      <c r="DL62" s="77"/>
      <c r="DM62" s="114">
        <f t="shared" si="160"/>
        <v>0</v>
      </c>
      <c r="DN62" s="115" t="str">
        <f t="shared" si="62"/>
        <v/>
      </c>
      <c r="DO62" s="115" t="str">
        <f t="shared" si="63"/>
        <v/>
      </c>
      <c r="DP62" s="115" t="str">
        <f>IF(DO62&lt;&gt;"", IF(RANK(DO62, DO$5:DO$62)+COUNTIF(DO$5:DO62,DO62)-1&lt;=(DP$65-DN$63),RANK(DO62, DO$5:DO$62)+COUNTIF(DO$5:DO62,DO62)-1, ""), "")</f>
        <v/>
      </c>
      <c r="DQ62" s="117" t="str">
        <f t="shared" si="64"/>
        <v/>
      </c>
      <c r="DR62" s="77"/>
      <c r="DS62" s="114">
        <f t="shared" si="161"/>
        <v>0</v>
      </c>
      <c r="DT62" s="115" t="str">
        <f t="shared" si="65"/>
        <v/>
      </c>
      <c r="DU62" s="115" t="str">
        <f t="shared" si="66"/>
        <v/>
      </c>
      <c r="DV62" s="115" t="str">
        <f>IF(DU62&lt;&gt;"", IF(RANK(DU62, DU$5:DU$62)+COUNTIF(DU$5:DU62,DU62)-1&lt;=(DV$65-DT$63),RANK(DU62, DU$5:DU$62)+COUNTIF(DU$5:DU62,DU62)-1, ""), "")</f>
        <v/>
      </c>
      <c r="DW62" s="117" t="str">
        <f t="shared" si="67"/>
        <v/>
      </c>
      <c r="DX62" s="77"/>
      <c r="DY62" s="114">
        <f t="shared" si="162"/>
        <v>0</v>
      </c>
      <c r="DZ62" s="115" t="str">
        <f t="shared" si="68"/>
        <v/>
      </c>
      <c r="EA62" s="115" t="str">
        <f t="shared" si="69"/>
        <v/>
      </c>
      <c r="EB62" s="115" t="str">
        <f>IF(EA62&lt;&gt;"", IF(RANK(EA62, EA$5:EA$62)+COUNTIF(EA$5:EA62,EA62)-1&lt;=(EB$65-DZ$63),RANK(EA62, EA$5:EA$62)+COUNTIF(EA$5:EA62,EA62)-1, ""), "")</f>
        <v/>
      </c>
      <c r="EC62" s="117" t="str">
        <f t="shared" si="70"/>
        <v/>
      </c>
      <c r="ED62" s="77"/>
      <c r="EE62" s="114">
        <f t="shared" si="163"/>
        <v>0</v>
      </c>
      <c r="EF62" s="115" t="str">
        <f t="shared" si="71"/>
        <v/>
      </c>
      <c r="EG62" s="116" t="str">
        <f t="shared" si="72"/>
        <v/>
      </c>
      <c r="EH62" s="115" t="str">
        <f>IF(EG62&lt;&gt;"", IF(RANK(EG62, EG$5:EG$62)+COUNTIF(EG$5:EG62,EG62)-1&lt;=(EH$65-EF$63),RANK(EG62, EG$5:EG$62)+COUNTIF(EG$5:EG62,EG62)-1, ""), "")</f>
        <v/>
      </c>
      <c r="EI62" s="117" t="str">
        <f t="shared" si="73"/>
        <v/>
      </c>
      <c r="EJ62" s="77"/>
      <c r="EK62" s="114">
        <f t="shared" si="164"/>
        <v>0</v>
      </c>
      <c r="EL62" s="115" t="str">
        <f t="shared" si="74"/>
        <v/>
      </c>
      <c r="EM62" s="115" t="str">
        <f t="shared" si="75"/>
        <v/>
      </c>
      <c r="EN62" s="115" t="str">
        <f>IF(EM62&lt;&gt;"", IF(RANK(EM62, EM$5:EM$62)+COUNTIF(EM$5:EM62,EM62)-1&lt;=(EN$65-EL$63),RANK(EM62, EM$5:EM$62)+COUNTIF(EM$5:EM62,EM62)-1, ""), "")</f>
        <v/>
      </c>
      <c r="EO62" s="117" t="str">
        <f t="shared" si="76"/>
        <v/>
      </c>
      <c r="EP62" s="77"/>
      <c r="EQ62" s="114">
        <f t="shared" si="165"/>
        <v>0</v>
      </c>
      <c r="ER62" s="115" t="str">
        <f t="shared" si="77"/>
        <v/>
      </c>
      <c r="ES62" s="115" t="str">
        <f t="shared" si="78"/>
        <v/>
      </c>
      <c r="ET62" s="115" t="str">
        <f>IF(ES62&lt;&gt;"", IF(RANK(ES62, ES$5:ES$62)+COUNTIF(ES$5:ES62,ES62)-1&lt;=(ET$65-ER$63),RANK(ES62, ES$5:ES$62)+COUNTIF(ES$5:ES62,ES62)-1, ""), "")</f>
        <v/>
      </c>
      <c r="EU62" s="117" t="str">
        <f t="shared" si="79"/>
        <v/>
      </c>
      <c r="EV62" s="77"/>
      <c r="EW62" s="114">
        <f t="shared" si="166"/>
        <v>0</v>
      </c>
      <c r="EX62" s="115" t="str">
        <f t="shared" si="80"/>
        <v/>
      </c>
      <c r="EY62" s="115" t="str">
        <f t="shared" si="81"/>
        <v/>
      </c>
      <c r="EZ62" s="115" t="str">
        <f>IF(EY62&lt;&gt;"", IF(RANK(EY62, EY$5:EY$62)+COUNTIF(EY$5:EY62,EY62)-1&lt;=(EZ$65-EX$63),RANK(EY62, EY$5:EY$62)+COUNTIF(EY$5:EY62,EY62)-1, ""), "")</f>
        <v/>
      </c>
      <c r="FA62" s="117" t="str">
        <f t="shared" si="82"/>
        <v/>
      </c>
      <c r="FB62" s="77"/>
      <c r="FC62" s="114">
        <f t="shared" si="167"/>
        <v>0</v>
      </c>
      <c r="FD62" s="115" t="str">
        <f t="shared" si="83"/>
        <v/>
      </c>
      <c r="FE62" s="115" t="str">
        <f t="shared" si="84"/>
        <v/>
      </c>
      <c r="FF62" s="115" t="str">
        <f>IF(FE62&lt;&gt;"", IF(RANK(FE62, FE$5:FE$62)+COUNTIF(FE$5:FE62,FE62)-1&lt;=(FF$65-FD$63),RANK(FE62, FE$5:FE$62)+COUNTIF(FE$5:FE62,FE62)-1, ""), "")</f>
        <v/>
      </c>
      <c r="FG62" s="117" t="str">
        <f t="shared" si="85"/>
        <v/>
      </c>
      <c r="FH62" s="77"/>
      <c r="FI62" s="114">
        <f t="shared" si="168"/>
        <v>0</v>
      </c>
      <c r="FJ62" s="115" t="str">
        <f t="shared" si="86"/>
        <v/>
      </c>
      <c r="FK62" s="115" t="str">
        <f t="shared" si="87"/>
        <v/>
      </c>
      <c r="FL62" s="115" t="str">
        <f>IF(FK62&lt;&gt;"", IF(RANK(FK62, FK$5:FK$62)+COUNTIF(FK$5:FK62,FK62)-1&lt;=(FL$65-FJ$63),RANK(FK62, FK$5:FK$62)+COUNTIF(FK$5:FK62,FK62)-1, ""), "")</f>
        <v/>
      </c>
      <c r="FM62" s="117" t="str">
        <f t="shared" si="88"/>
        <v/>
      </c>
      <c r="FN62" s="77"/>
      <c r="FO62" s="114">
        <f t="shared" si="169"/>
        <v>0</v>
      </c>
      <c r="FP62" s="115" t="str">
        <f t="shared" si="89"/>
        <v/>
      </c>
      <c r="FQ62" s="115" t="str">
        <f t="shared" si="90"/>
        <v/>
      </c>
      <c r="FR62" s="115" t="str">
        <f>IF(FQ62&lt;&gt;"", IF(RANK(FQ62, FQ$5:FQ$62)+COUNTIF(FQ$5:FQ62,FQ62)-1&lt;=(FR$65-FP$63),RANK(FQ62, FQ$5:FQ$62)+COUNTIF(FQ$5:FQ62,FQ62)-1, ""), "")</f>
        <v/>
      </c>
      <c r="FS62" s="117" t="str">
        <f t="shared" si="91"/>
        <v/>
      </c>
      <c r="FT62" s="77">
        <v>107</v>
      </c>
      <c r="FU62" s="114">
        <f t="shared" si="170"/>
        <v>1.8754491437785918E-3</v>
      </c>
      <c r="FV62" s="115" t="str">
        <f t="shared" si="92"/>
        <v/>
      </c>
      <c r="FW62" s="115">
        <f t="shared" si="93"/>
        <v>107</v>
      </c>
      <c r="FX62" s="115" t="str">
        <f>IF(FW62&lt;&gt;"", IF(RANK(FW62, FW$5:FW$62)+COUNTIF(FW$5:FW62,FW62)-1&lt;=(FX$65-FV$63),RANK(FW62, FW$5:FW$62)+COUNTIF(FW$5:FW62,FW62)-1, ""), "")</f>
        <v/>
      </c>
      <c r="FY62" s="117" t="str">
        <f t="shared" si="94"/>
        <v/>
      </c>
      <c r="FZ62" s="77">
        <v>175</v>
      </c>
      <c r="GA62" s="114">
        <f t="shared" si="171"/>
        <v>3.0553809623577064E-3</v>
      </c>
      <c r="GB62" s="115" t="str">
        <f t="shared" si="95"/>
        <v/>
      </c>
      <c r="GC62" s="115">
        <f t="shared" si="96"/>
        <v>175</v>
      </c>
      <c r="GD62" s="115" t="str">
        <f>IF(GC62&lt;&gt;"", IF(RANK(GC62, GC$5:GC$62)+COUNTIF(GC$5:GC62,GC62)-1&lt;=(GD$65-GB$63),RANK(GC62, GC$5:GC$62)+COUNTIF(GC$5:GC62,GC62)-1, ""), "")</f>
        <v/>
      </c>
      <c r="GE62" s="117" t="str">
        <f t="shared" si="97"/>
        <v/>
      </c>
      <c r="GF62" s="77">
        <v>1117</v>
      </c>
      <c r="GG62" s="114">
        <f t="shared" si="172"/>
        <v>1.8225130121228932E-2</v>
      </c>
      <c r="GH62" s="115" t="str">
        <f t="shared" si="98"/>
        <v/>
      </c>
      <c r="GI62" s="115">
        <f t="shared" si="99"/>
        <v>1117</v>
      </c>
      <c r="GJ62" s="115" t="str">
        <f>IF(GI62&lt;&gt;"", IF(RANK(GI62, GI$5:GI$62)+COUNTIF(GI$5:GI62,GI62)-1&lt;=(GJ$65-GH$63),RANK(GI62, GI$5:GI$62)+COUNTIF(GI$5:GI62,GI62)-1, ""), "")</f>
        <v/>
      </c>
      <c r="GK62" s="117" t="str">
        <f t="shared" si="100"/>
        <v/>
      </c>
      <c r="GL62" s="77">
        <v>175</v>
      </c>
      <c r="GM62" s="114">
        <f t="shared" si="173"/>
        <v>2.9051911615784317E-3</v>
      </c>
      <c r="GN62" s="115" t="str">
        <f t="shared" si="101"/>
        <v/>
      </c>
      <c r="GO62" s="115">
        <f t="shared" si="102"/>
        <v>175</v>
      </c>
      <c r="GP62" s="115" t="str">
        <f>IF(GO62&lt;&gt;"", IF(RANK(GO62, GO$5:GO$62)+COUNTIF(GO$5:GO62,GO62)-1&lt;=(GP$65-GN$63),RANK(GO62, GO$5:GO$62)+COUNTIF(GO$5:GO62,GO62)-1, ""), "")</f>
        <v/>
      </c>
      <c r="GQ62" s="117" t="str">
        <f t="shared" si="103"/>
        <v/>
      </c>
      <c r="GR62" s="77"/>
      <c r="GS62" s="114">
        <f t="shared" si="174"/>
        <v>0</v>
      </c>
      <c r="GT62" s="115" t="str">
        <f t="shared" si="104"/>
        <v/>
      </c>
      <c r="GU62" s="115" t="str">
        <f t="shared" si="105"/>
        <v/>
      </c>
      <c r="GV62" s="115" t="str">
        <f>IF(GU62&lt;&gt;"", IF(RANK(GU62, GU$5:GU$62)+COUNTIF(GU$5:GU62,GU62)-1&lt;=(GV$65-GT$63),RANK(GU62, GU$5:GU$62)+COUNTIF(GU$5:GU62,GU62)-1, ""), "")</f>
        <v/>
      </c>
      <c r="GW62" s="117" t="str">
        <f t="shared" si="106"/>
        <v/>
      </c>
      <c r="GX62" s="77"/>
      <c r="GY62" s="114">
        <f t="shared" si="175"/>
        <v>0</v>
      </c>
      <c r="GZ62" s="115" t="str">
        <f t="shared" si="107"/>
        <v/>
      </c>
      <c r="HA62" s="115" t="str">
        <f t="shared" si="108"/>
        <v/>
      </c>
      <c r="HB62" s="115" t="str">
        <f>IF(HA62&lt;&gt;"", IF(RANK(HA62, HA$5:HA$62)+COUNTIF(HA$5:HA62,HA62)-1&lt;=(HB$65-GZ$63),RANK(HA62, HA$5:HA$62)+COUNTIF(HA$5:HA62,HA62)-1, ""), "")</f>
        <v/>
      </c>
      <c r="HC62" s="117" t="str">
        <f t="shared" si="109"/>
        <v/>
      </c>
      <c r="HD62" s="77"/>
      <c r="HE62" s="114">
        <f t="shared" si="176"/>
        <v>0</v>
      </c>
      <c r="HF62" s="115" t="str">
        <f t="shared" si="110"/>
        <v/>
      </c>
      <c r="HG62" s="115" t="str">
        <f t="shared" si="111"/>
        <v/>
      </c>
      <c r="HH62" s="115" t="str">
        <f>IF(HG62&lt;&gt;"", IF(RANK(HG62, HG$5:HG$62)+COUNTIF(HG$5:HG62,HG62)-1&lt;=(HH$65-HF$63),RANK(HG62, HG$5:HG$62)+COUNTIF(HG$5:HG62,HG62)-1, ""), "")</f>
        <v/>
      </c>
      <c r="HI62" s="117" t="str">
        <f t="shared" si="112"/>
        <v/>
      </c>
      <c r="HJ62" s="77"/>
      <c r="HK62" s="114">
        <f t="shared" si="177"/>
        <v>0</v>
      </c>
      <c r="HL62" s="115" t="str">
        <f t="shared" si="113"/>
        <v/>
      </c>
      <c r="HM62" s="115" t="str">
        <f t="shared" si="114"/>
        <v/>
      </c>
      <c r="HN62" s="115" t="str">
        <f>IF(HM62&lt;&gt;"", IF(RANK(HM62, HM$5:HM$62)+COUNTIF(HM$5:HM62,HM62)-1&lt;=(HN$65-HL$63),RANK(HM62, HM$5:HM$62)+COUNTIF(HM$5:HM62,HM62)-1, ""), "")</f>
        <v/>
      </c>
      <c r="HO62" s="117" t="str">
        <f t="shared" si="115"/>
        <v/>
      </c>
      <c r="HP62" s="77"/>
      <c r="HQ62" s="114">
        <f t="shared" si="178"/>
        <v>0</v>
      </c>
      <c r="HR62" s="115" t="str">
        <f t="shared" si="116"/>
        <v/>
      </c>
      <c r="HS62" s="115" t="str">
        <f t="shared" si="117"/>
        <v/>
      </c>
      <c r="HT62" s="115" t="str">
        <f>IF(HS62&lt;&gt;"", IF(RANK(HS62, HS$5:HS$62)+COUNTIF(HS$5:HS62,HS62)-1&lt;=(HT$65-HR$63),RANK(HS62, HS$5:HS$62)+COUNTIF(HS$5:HS62,HS62)-1, ""), "")</f>
        <v/>
      </c>
      <c r="HU62" s="117" t="str">
        <f t="shared" si="118"/>
        <v/>
      </c>
      <c r="HV62" s="77"/>
      <c r="HW62" s="114">
        <f t="shared" si="179"/>
        <v>0</v>
      </c>
      <c r="HX62" s="115" t="str">
        <f t="shared" si="119"/>
        <v/>
      </c>
      <c r="HY62" s="115" t="str">
        <f t="shared" si="120"/>
        <v/>
      </c>
      <c r="HZ62" s="115" t="str">
        <f>IF(HY62&lt;&gt;"", IF(RANK(HY62, HY$5:HY$62)+COUNTIF(HY$5:HY62,HY62)-1&lt;=(HZ$65-HX$63),RANK(HY62, HY$5:HY$62)+COUNTIF(HY$5:HY62,HY62)-1, ""), "")</f>
        <v/>
      </c>
      <c r="IA62" s="117" t="str">
        <f t="shared" si="121"/>
        <v/>
      </c>
      <c r="IB62" s="77"/>
      <c r="IC62" s="114">
        <f t="shared" si="180"/>
        <v>0</v>
      </c>
      <c r="ID62" s="115" t="str">
        <f t="shared" si="122"/>
        <v/>
      </c>
      <c r="IE62" s="115" t="str">
        <f t="shared" si="123"/>
        <v/>
      </c>
      <c r="IF62" s="115" t="str">
        <f>IF(IE62&lt;&gt;"", IF(RANK(IE62, IE$5:IE$62)+COUNTIF(IE$5:IE62,IE62)-1&lt;=(IF$65-ID$63),RANK(IE62, IE$5:IE$62)+COUNTIF(IE$5:IE62,IE62)-1, ""), "")</f>
        <v/>
      </c>
      <c r="IG62" s="117" t="str">
        <f t="shared" si="124"/>
        <v/>
      </c>
      <c r="IH62" s="77"/>
      <c r="II62" s="114">
        <f t="shared" si="181"/>
        <v>0</v>
      </c>
      <c r="IJ62" s="115" t="str">
        <f t="shared" si="125"/>
        <v/>
      </c>
      <c r="IK62" s="115" t="str">
        <f t="shared" si="126"/>
        <v/>
      </c>
      <c r="IL62" s="115" t="str">
        <f>IF(IK62&lt;&gt;"", IF(RANK(IK62, IK$5:IK$62)+COUNTIF(IK$5:IK62,IK62)-1&lt;=(IL$65-IJ$63),RANK(IK62, IK$5:IK$62)+COUNTIF(IK$5:IK62,IK62)-1, ""), "")</f>
        <v/>
      </c>
      <c r="IM62" s="117" t="str">
        <f t="shared" si="127"/>
        <v/>
      </c>
      <c r="IN62" s="104" t="str">
        <f t="shared" si="128"/>
        <v/>
      </c>
      <c r="IO62" s="44">
        <f t="shared" si="129"/>
        <v>2683</v>
      </c>
      <c r="IP62" s="96"/>
      <c r="IQ62" s="43"/>
      <c r="IR62" s="45"/>
      <c r="IS62" s="101" t="str">
        <f t="shared" si="182"/>
        <v/>
      </c>
      <c r="IT62" s="102" t="str">
        <f t="shared" si="183"/>
        <v/>
      </c>
      <c r="IU62" s="102" t="str">
        <f t="shared" si="188"/>
        <v/>
      </c>
      <c r="IV62" s="102"/>
      <c r="IW62" s="103" t="str">
        <f t="shared" si="133"/>
        <v/>
      </c>
      <c r="IX62" s="102" t="str">
        <f t="shared" si="134"/>
        <v/>
      </c>
      <c r="IY62" s="98" t="str">
        <f>IF(IS62&lt;&gt;"", IS62-_xlfn.NUMBERVALUE(IX62)*IV$63, "")</f>
        <v/>
      </c>
      <c r="IZ62" s="98" t="str">
        <f>IF(IY62&lt;&gt;"", IF(RANK(IY62, $IY$5:$IY$62)+COUNTIF(IY$5:IY62,IY62)-1&lt;=(400-$IU$63-$IX$63), RANK(IY62, $IY$5:$IY$62)+COUNTIF(IY$5:IY62,IY62)-1, ""), "")</f>
        <v/>
      </c>
      <c r="JA62" s="82" t="str">
        <f t="shared" si="136"/>
        <v/>
      </c>
      <c r="JB62" s="90" t="str">
        <f t="shared" si="137"/>
        <v/>
      </c>
      <c r="JD62" s="106">
        <f t="shared" si="184"/>
        <v>0</v>
      </c>
      <c r="JE62" s="109">
        <f t="shared" si="185"/>
        <v>0</v>
      </c>
      <c r="JF62" s="110">
        <f t="shared" si="138"/>
        <v>0</v>
      </c>
      <c r="JH62" s="108" t="str">
        <f t="shared" si="186"/>
        <v/>
      </c>
      <c r="JI62" s="109" t="str">
        <f t="shared" si="139"/>
        <v/>
      </c>
      <c r="JJ62" s="109" t="str">
        <f t="shared" si="187"/>
        <v/>
      </c>
      <c r="JK62" s="111" t="str">
        <f>IF(JI62&lt;&gt;"", JJ62-JI62, "")</f>
        <v/>
      </c>
    </row>
    <row r="63" spans="1:271" ht="15" customHeight="1" thickBot="1" x14ac:dyDescent="0.25">
      <c r="A63" s="137" t="s">
        <v>55</v>
      </c>
      <c r="B63" s="46">
        <f t="shared" ref="B63:BV63" si="189">SUM(B5:B62)</f>
        <v>345447</v>
      </c>
      <c r="C63" s="47"/>
      <c r="D63" s="47">
        <f t="shared" si="189"/>
        <v>2</v>
      </c>
      <c r="E63" s="47"/>
      <c r="F63" s="47"/>
      <c r="G63" s="47">
        <f>SUM(G5:G62)</f>
        <v>4</v>
      </c>
      <c r="H63" s="47">
        <f t="shared" si="189"/>
        <v>367537</v>
      </c>
      <c r="I63" s="47"/>
      <c r="J63" s="47">
        <f t="shared" ref="J63" si="190">SUM(J5:J62)</f>
        <v>3</v>
      </c>
      <c r="K63" s="47"/>
      <c r="L63" s="47"/>
      <c r="M63" s="47">
        <f>SUM(M5:M62)</f>
        <v>5</v>
      </c>
      <c r="N63" s="47">
        <f t="shared" si="189"/>
        <v>291649</v>
      </c>
      <c r="O63" s="47"/>
      <c r="P63" s="47">
        <f t="shared" ref="P63" si="191">SUM(P5:P62)</f>
        <v>3</v>
      </c>
      <c r="Q63" s="47"/>
      <c r="R63" s="47"/>
      <c r="S63" s="47">
        <f>SUM(S5:S62)</f>
        <v>4</v>
      </c>
      <c r="T63" s="47">
        <f t="shared" si="189"/>
        <v>399861</v>
      </c>
      <c r="U63" s="47"/>
      <c r="V63" s="47">
        <f t="shared" ref="V63" si="192">SUM(V5:V62)</f>
        <v>5</v>
      </c>
      <c r="W63" s="47"/>
      <c r="X63" s="47"/>
      <c r="Y63" s="47">
        <f>SUM(Y5:Y62)</f>
        <v>6</v>
      </c>
      <c r="Z63" s="47">
        <f t="shared" si="189"/>
        <v>387658</v>
      </c>
      <c r="AA63" s="47"/>
      <c r="AB63" s="47">
        <f t="shared" ref="AB63" si="193">SUM(AB5:AB62)</f>
        <v>5</v>
      </c>
      <c r="AC63" s="47"/>
      <c r="AD63" s="47"/>
      <c r="AE63" s="47">
        <f>SUM(AE5:AE62)</f>
        <v>6</v>
      </c>
      <c r="AF63" s="48">
        <f t="shared" si="189"/>
        <v>444009</v>
      </c>
      <c r="AG63" s="47"/>
      <c r="AH63" s="47">
        <f t="shared" ref="AH63" si="194">SUM(AH5:AH62)</f>
        <v>4</v>
      </c>
      <c r="AI63" s="47"/>
      <c r="AJ63" s="47"/>
      <c r="AK63" s="47">
        <f>SUM(AK5:AK62)</f>
        <v>5</v>
      </c>
      <c r="AL63" s="49">
        <f t="shared" si="189"/>
        <v>381273</v>
      </c>
      <c r="AM63" s="47"/>
      <c r="AN63" s="47">
        <f t="shared" ref="AN63" si="195">SUM(AN5:AN62)</f>
        <v>4</v>
      </c>
      <c r="AO63" s="47"/>
      <c r="AP63" s="47"/>
      <c r="AQ63" s="47">
        <f>SUM(AQ5:AQ62)</f>
        <v>5</v>
      </c>
      <c r="AR63" s="46">
        <f t="shared" si="189"/>
        <v>543343</v>
      </c>
      <c r="AS63" s="47"/>
      <c r="AT63" s="47">
        <f t="shared" ref="AT63" si="196">SUM(AT5:AT62)</f>
        <v>4</v>
      </c>
      <c r="AU63" s="47"/>
      <c r="AV63" s="47"/>
      <c r="AW63" s="47">
        <f>SUM(AW5:AW62)</f>
        <v>6</v>
      </c>
      <c r="AX63" s="47">
        <f t="shared" si="189"/>
        <v>509540</v>
      </c>
      <c r="AY63" s="47"/>
      <c r="AZ63" s="47">
        <f t="shared" ref="AZ63" si="197">SUM(AZ5:AZ62)</f>
        <v>4</v>
      </c>
      <c r="BA63" s="47"/>
      <c r="BB63" s="47"/>
      <c r="BC63" s="47">
        <f>SUM(BC5:BC62)</f>
        <v>6</v>
      </c>
      <c r="BD63" s="47">
        <f t="shared" si="189"/>
        <v>492528</v>
      </c>
      <c r="BE63" s="47"/>
      <c r="BF63" s="47">
        <f t="shared" ref="BF63" si="198">SUM(BF5:BF62)</f>
        <v>4</v>
      </c>
      <c r="BG63" s="47"/>
      <c r="BH63" s="47"/>
      <c r="BI63" s="47">
        <f>SUM(BI5:BI62)</f>
        <v>6</v>
      </c>
      <c r="BJ63" s="47">
        <f t="shared" si="189"/>
        <v>499237</v>
      </c>
      <c r="BK63" s="47"/>
      <c r="BL63" s="47">
        <f t="shared" ref="BL63" si="199">SUM(BL5:BL62)</f>
        <v>3</v>
      </c>
      <c r="BM63" s="47"/>
      <c r="BN63" s="47"/>
      <c r="BO63" s="47">
        <f>SUM(BO5:BO62)</f>
        <v>6</v>
      </c>
      <c r="BP63" s="47">
        <f t="shared" si="189"/>
        <v>502534</v>
      </c>
      <c r="BQ63" s="47"/>
      <c r="BR63" s="47">
        <f t="shared" ref="BR63" si="200">SUM(BR5:BR62)</f>
        <v>2</v>
      </c>
      <c r="BS63" s="47"/>
      <c r="BT63" s="47"/>
      <c r="BU63" s="47">
        <f>SUM(BU5:BU62)</f>
        <v>6</v>
      </c>
      <c r="BV63" s="47">
        <f t="shared" si="189"/>
        <v>414504</v>
      </c>
      <c r="BW63" s="47"/>
      <c r="BX63" s="47">
        <f t="shared" ref="BX63" si="201">SUM(BX5:BX62)</f>
        <v>3</v>
      </c>
      <c r="BY63" s="47"/>
      <c r="BZ63" s="47"/>
      <c r="CA63" s="47">
        <f>SUM(CA5:CA62)</f>
        <v>5</v>
      </c>
      <c r="CB63" s="47">
        <f t="shared" ref="CB63:EV63" si="202">SUM(CB5:CB62)</f>
        <v>506695</v>
      </c>
      <c r="CC63" s="47"/>
      <c r="CD63" s="47">
        <f t="shared" ref="CD63" si="203">SUM(CD5:CD62)</f>
        <v>3</v>
      </c>
      <c r="CE63" s="47"/>
      <c r="CF63" s="47"/>
      <c r="CG63" s="47">
        <f>SUM(CG5:CG62)</f>
        <v>6</v>
      </c>
      <c r="CH63" s="47">
        <f t="shared" si="202"/>
        <v>467596</v>
      </c>
      <c r="CI63" s="47"/>
      <c r="CJ63" s="47">
        <f t="shared" ref="CJ63" si="204">SUM(CJ5:CJ62)</f>
        <v>5</v>
      </c>
      <c r="CK63" s="47"/>
      <c r="CL63" s="47"/>
      <c r="CM63" s="47">
        <f>SUM(CM5:CM62)</f>
        <v>6</v>
      </c>
      <c r="CN63" s="46">
        <f t="shared" si="202"/>
        <v>361152</v>
      </c>
      <c r="CO63" s="47"/>
      <c r="CP63" s="47">
        <f t="shared" ref="CP63" si="205">SUM(CP5:CP62)</f>
        <v>2</v>
      </c>
      <c r="CQ63" s="47"/>
      <c r="CR63" s="47"/>
      <c r="CS63" s="47">
        <f>SUM(CS5:CS62)</f>
        <v>4</v>
      </c>
      <c r="CT63" s="47">
        <f t="shared" si="202"/>
        <v>434598</v>
      </c>
      <c r="CU63" s="47"/>
      <c r="CV63" s="47">
        <f t="shared" ref="CV63" si="206">SUM(CV5:CV62)</f>
        <v>3</v>
      </c>
      <c r="CW63" s="47"/>
      <c r="CX63" s="47"/>
      <c r="CY63" s="47">
        <f>SUM(CY5:CY62)</f>
        <v>5</v>
      </c>
      <c r="CZ63" s="47">
        <f t="shared" si="202"/>
        <v>439188</v>
      </c>
      <c r="DA63" s="47"/>
      <c r="DB63" s="47">
        <f t="shared" ref="DB63" si="207">SUM(DB5:DB62)</f>
        <v>3</v>
      </c>
      <c r="DC63" s="47"/>
      <c r="DD63" s="47"/>
      <c r="DE63" s="47">
        <f>SUM(DE5:DE62)</f>
        <v>5</v>
      </c>
      <c r="DF63" s="47">
        <f t="shared" si="202"/>
        <v>320381</v>
      </c>
      <c r="DG63" s="47"/>
      <c r="DH63" s="47">
        <f t="shared" ref="DH63" si="208">SUM(DH5:DH62)</f>
        <v>2</v>
      </c>
      <c r="DI63" s="47"/>
      <c r="DJ63" s="47"/>
      <c r="DK63" s="47">
        <f>SUM(DK5:DK62)</f>
        <v>4</v>
      </c>
      <c r="DL63" s="47">
        <f t="shared" si="202"/>
        <v>365179</v>
      </c>
      <c r="DM63" s="47"/>
      <c r="DN63" s="47">
        <f t="shared" ref="DN63" si="209">SUM(DN5:DN62)</f>
        <v>3</v>
      </c>
      <c r="DO63" s="47"/>
      <c r="DP63" s="47"/>
      <c r="DQ63" s="47">
        <f>SUM(DQ5:DQ62)</f>
        <v>4</v>
      </c>
      <c r="DR63" s="47">
        <f t="shared" si="202"/>
        <v>327847</v>
      </c>
      <c r="DS63" s="47"/>
      <c r="DT63" s="47">
        <f t="shared" ref="DT63" si="210">SUM(DT5:DT62)</f>
        <v>3</v>
      </c>
      <c r="DU63" s="47"/>
      <c r="DV63" s="47"/>
      <c r="DW63" s="47">
        <f>SUM(DW5:DW62)</f>
        <v>4</v>
      </c>
      <c r="DX63" s="47">
        <f t="shared" si="202"/>
        <v>352167</v>
      </c>
      <c r="DY63" s="47"/>
      <c r="DZ63" s="47">
        <f t="shared" ref="DZ63" si="211">SUM(DZ5:DZ62)</f>
        <v>3</v>
      </c>
      <c r="EA63" s="47"/>
      <c r="EB63" s="47"/>
      <c r="EC63" s="47">
        <f>SUM(EC5:EC62)</f>
        <v>4</v>
      </c>
      <c r="ED63" s="47">
        <f t="shared" si="202"/>
        <v>301374</v>
      </c>
      <c r="EE63" s="47"/>
      <c r="EF63" s="47">
        <f t="shared" ref="EF63" si="212">SUM(EF5:EF62)</f>
        <v>3</v>
      </c>
      <c r="EG63" s="47"/>
      <c r="EH63" s="47"/>
      <c r="EI63" s="47">
        <f>SUM(EI5:EI62)</f>
        <v>4</v>
      </c>
      <c r="EJ63" s="47">
        <f t="shared" si="202"/>
        <v>326220</v>
      </c>
      <c r="EK63" s="47"/>
      <c r="EL63" s="47">
        <f t="shared" ref="EL63" si="213">SUM(EL5:EL62)</f>
        <v>3</v>
      </c>
      <c r="EM63" s="47"/>
      <c r="EN63" s="47"/>
      <c r="EO63" s="47">
        <f>SUM(EO5:EO62)</f>
        <v>4</v>
      </c>
      <c r="EP63" s="47">
        <f t="shared" si="202"/>
        <v>277025</v>
      </c>
      <c r="EQ63" s="47"/>
      <c r="ER63" s="47">
        <f t="shared" ref="ER63" si="214">SUM(ER5:ER62)</f>
        <v>2</v>
      </c>
      <c r="ES63" s="47"/>
      <c r="ET63" s="47"/>
      <c r="EU63" s="47">
        <f>SUM(EU5:EU62)</f>
        <v>3</v>
      </c>
      <c r="EV63" s="46">
        <f t="shared" si="202"/>
        <v>373166</v>
      </c>
      <c r="EW63" s="47"/>
      <c r="EX63" s="47">
        <f t="shared" ref="EX63" si="215">SUM(EX5:EX62)</f>
        <v>3</v>
      </c>
      <c r="EY63" s="47"/>
      <c r="EZ63" s="47"/>
      <c r="FA63" s="47">
        <f>SUM(FA5:FA62)</f>
        <v>5</v>
      </c>
      <c r="FB63" s="47">
        <f t="shared" ref="FB63:HV63" si="216">SUM(FB5:FB62)</f>
        <v>300904</v>
      </c>
      <c r="FC63" s="47"/>
      <c r="FD63" s="47">
        <f t="shared" ref="FD63" si="217">SUM(FD5:FD62)</f>
        <v>2</v>
      </c>
      <c r="FE63" s="47"/>
      <c r="FF63" s="47"/>
      <c r="FG63" s="47">
        <f>SUM(FG5:FG62)</f>
        <v>4</v>
      </c>
      <c r="FH63" s="47">
        <f t="shared" si="216"/>
        <v>468876</v>
      </c>
      <c r="FI63" s="47"/>
      <c r="FJ63" s="47">
        <f t="shared" ref="FJ63" si="218">SUM(FJ5:FJ62)</f>
        <v>4</v>
      </c>
      <c r="FK63" s="47"/>
      <c r="FL63" s="47"/>
      <c r="FM63" s="47">
        <f>SUM(FM5:FM62)</f>
        <v>6</v>
      </c>
      <c r="FN63" s="46">
        <f t="shared" si="216"/>
        <v>395275</v>
      </c>
      <c r="FO63" s="47"/>
      <c r="FP63" s="47">
        <f t="shared" ref="FP63" si="219">SUM(FP5:FP62)</f>
        <v>3</v>
      </c>
      <c r="FQ63" s="47"/>
      <c r="FR63" s="47"/>
      <c r="FS63" s="47">
        <f>SUM(FS5:FS62)</f>
        <v>5</v>
      </c>
      <c r="FT63" s="46">
        <f t="shared" si="216"/>
        <v>342316</v>
      </c>
      <c r="FU63" s="47"/>
      <c r="FV63" s="47">
        <f t="shared" ref="FV63" si="220">SUM(FV5:FV62)</f>
        <v>4</v>
      </c>
      <c r="FW63" s="47"/>
      <c r="FX63" s="47"/>
      <c r="FY63" s="47">
        <f>SUM(FY5:FY62)</f>
        <v>5</v>
      </c>
      <c r="FZ63" s="47">
        <f t="shared" si="216"/>
        <v>343650</v>
      </c>
      <c r="GA63" s="47"/>
      <c r="GB63" s="47">
        <f t="shared" ref="GB63" si="221">SUM(GB5:GB62)</f>
        <v>4</v>
      </c>
      <c r="GC63" s="47"/>
      <c r="GD63" s="47"/>
      <c r="GE63" s="47">
        <f>SUM(GE5:GE62)</f>
        <v>5</v>
      </c>
      <c r="GF63" s="47">
        <f t="shared" si="216"/>
        <v>367731</v>
      </c>
      <c r="GG63" s="47"/>
      <c r="GH63" s="47">
        <f t="shared" ref="GH63" si="222">SUM(GH5:GH62)</f>
        <v>5</v>
      </c>
      <c r="GI63" s="47"/>
      <c r="GJ63" s="47"/>
      <c r="GK63" s="47">
        <f>SUM(GK5:GK62)</f>
        <v>5</v>
      </c>
      <c r="GL63" s="47">
        <f t="shared" si="216"/>
        <v>361419</v>
      </c>
      <c r="GM63" s="47"/>
      <c r="GN63" s="47">
        <f t="shared" ref="GN63" si="223">SUM(GN5:GN62)</f>
        <v>4</v>
      </c>
      <c r="GO63" s="47"/>
      <c r="GP63" s="47"/>
      <c r="GQ63" s="47">
        <f>SUM(GQ5:GQ62)</f>
        <v>5</v>
      </c>
      <c r="GR63" s="46">
        <f t="shared" si="216"/>
        <v>303501</v>
      </c>
      <c r="GS63" s="47"/>
      <c r="GT63" s="47">
        <f t="shared" ref="GT63" si="224">SUM(GT5:GT62)</f>
        <v>4</v>
      </c>
      <c r="GU63" s="47"/>
      <c r="GV63" s="47"/>
      <c r="GW63" s="47">
        <f>SUM(GW5:GW62)</f>
        <v>5</v>
      </c>
      <c r="GX63" s="47">
        <f t="shared" si="216"/>
        <v>372403</v>
      </c>
      <c r="GY63" s="47"/>
      <c r="GZ63" s="47">
        <f t="shared" ref="GZ63" si="225">SUM(GZ5:GZ62)</f>
        <v>3</v>
      </c>
      <c r="HA63" s="47"/>
      <c r="HB63" s="47"/>
      <c r="HC63" s="47">
        <f>SUM(HC5:HC62)</f>
        <v>5</v>
      </c>
      <c r="HD63" s="47">
        <f t="shared" si="216"/>
        <v>209180</v>
      </c>
      <c r="HE63" s="47"/>
      <c r="HF63" s="47">
        <f t="shared" ref="HF63" si="226">SUM(HF5:HF62)</f>
        <v>2</v>
      </c>
      <c r="HG63" s="47"/>
      <c r="HH63" s="47"/>
      <c r="HI63" s="47">
        <f>SUM(HI5:HI62)</f>
        <v>3</v>
      </c>
      <c r="HJ63" s="46">
        <f t="shared" si="216"/>
        <v>437517</v>
      </c>
      <c r="HK63" s="47"/>
      <c r="HL63" s="47">
        <f t="shared" ref="HL63" si="227">SUM(HL5:HL62)</f>
        <v>3</v>
      </c>
      <c r="HM63" s="47"/>
      <c r="HN63" s="47"/>
      <c r="HO63" s="47">
        <f>SUM(HO5:HO62)</f>
        <v>5</v>
      </c>
      <c r="HP63" s="47">
        <f t="shared" si="216"/>
        <v>442436</v>
      </c>
      <c r="HQ63" s="47"/>
      <c r="HR63" s="47">
        <f t="shared" ref="HR63" si="228">SUM(HR5:HR62)</f>
        <v>4</v>
      </c>
      <c r="HS63" s="47"/>
      <c r="HT63" s="47"/>
      <c r="HU63" s="47">
        <f>SUM(HU5:HU62)</f>
        <v>5</v>
      </c>
      <c r="HV63" s="47">
        <f t="shared" si="216"/>
        <v>383857</v>
      </c>
      <c r="HW63" s="47"/>
      <c r="HX63" s="47">
        <f t="shared" ref="HX63" si="229">SUM(HX5:HX62)</f>
        <v>3</v>
      </c>
      <c r="HY63" s="47"/>
      <c r="HZ63" s="47"/>
      <c r="IA63" s="47">
        <f>SUM(IA5:IA62)</f>
        <v>5</v>
      </c>
      <c r="IB63" s="47">
        <f t="shared" ref="IB63:IH63" si="230">SUM(IB5:IB62)</f>
        <v>408173</v>
      </c>
      <c r="IC63" s="47"/>
      <c r="ID63" s="47">
        <f t="shared" ref="ID63" si="231">SUM(ID5:ID62)</f>
        <v>4</v>
      </c>
      <c r="IE63" s="47"/>
      <c r="IF63" s="47"/>
      <c r="IG63" s="47">
        <f>SUM(IG5:IG62)</f>
        <v>5</v>
      </c>
      <c r="IH63" s="47">
        <f t="shared" si="230"/>
        <v>290947</v>
      </c>
      <c r="II63" s="47"/>
      <c r="IJ63" s="47">
        <f t="shared" ref="IJ63" si="232">SUM(IJ5:IJ62)</f>
        <v>3</v>
      </c>
      <c r="IK63" s="47"/>
      <c r="IL63" s="47"/>
      <c r="IM63" s="47">
        <f>SUM(IM5:IM62)</f>
        <v>4</v>
      </c>
      <c r="IN63" s="105">
        <f>SUM(IN5:IN62)</f>
        <v>200</v>
      </c>
      <c r="IO63" s="50">
        <f>SUM(IO5:IO62)</f>
        <v>15859893</v>
      </c>
      <c r="IP63" s="51">
        <f>SUM(IP5:IP62)</f>
        <v>16078902</v>
      </c>
      <c r="IQ63" s="51">
        <f>SUM(IQ5:IQ62)</f>
        <v>31919476</v>
      </c>
      <c r="IR63" s="51">
        <f>_xlfn.FLOOR.MATH(IQ63/(400+1))+1</f>
        <v>79600</v>
      </c>
      <c r="IS63" s="78">
        <f>SUM(IS5:IS62)</f>
        <v>31126860</v>
      </c>
      <c r="IT63" s="78">
        <f>SUM(IT5:IT62)</f>
        <v>200</v>
      </c>
      <c r="IU63" s="78">
        <f>SUM(IU5:IU62)</f>
        <v>0</v>
      </c>
      <c r="IV63" s="78">
        <f>_xlfn.FLOOR.MATH(IS63/(400-IU63+1))+1</f>
        <v>77624</v>
      </c>
      <c r="IW63" s="79">
        <f>SUM(IW5:IW62)</f>
        <v>400.99531072864062</v>
      </c>
      <c r="IX63" s="78">
        <f>SUM(IX5:IX62)</f>
        <v>393</v>
      </c>
      <c r="IY63" s="78"/>
      <c r="IZ63" s="78"/>
      <c r="JA63" s="83">
        <f t="shared" ref="JA63:JB63" si="233">SUM(JA5:JA62)</f>
        <v>400</v>
      </c>
      <c r="JB63" s="91">
        <f t="shared" si="233"/>
        <v>200</v>
      </c>
      <c r="JD63" s="92">
        <f>SUM(JD5:JD62)</f>
        <v>1.0000000000000002</v>
      </c>
      <c r="JE63" s="80">
        <f>SUM(JE5:JE62)</f>
        <v>0.99999999999999989</v>
      </c>
      <c r="JF63" s="93">
        <f>SUM(JF5:JF62)</f>
        <v>-1.7333682232612002E-17</v>
      </c>
      <c r="JH63" s="94">
        <f>SUM(JH5:JH62)</f>
        <v>31126860</v>
      </c>
      <c r="JI63" s="80">
        <f>SUM(JI5:JI62)</f>
        <v>0.99999999999999989</v>
      </c>
      <c r="JJ63" s="80">
        <f>SUM(JJ5:JJ62)</f>
        <v>0.99999999999999989</v>
      </c>
      <c r="JK63" s="93">
        <f>SUM(JK5:JK62)</f>
        <v>-3.6862873864507151E-17</v>
      </c>
    </row>
    <row r="64" spans="1:271" ht="15" customHeight="1" x14ac:dyDescent="0.2">
      <c r="B64" s="7"/>
      <c r="C64" s="8"/>
      <c r="D64" s="8"/>
      <c r="E64" s="8"/>
      <c r="F64" s="8"/>
      <c r="G64" s="9"/>
      <c r="H64" s="7"/>
      <c r="I64" s="8"/>
      <c r="J64" s="8"/>
      <c r="K64" s="8"/>
      <c r="L64" s="8"/>
      <c r="M64" s="9"/>
      <c r="N64" s="7"/>
      <c r="O64" s="8"/>
      <c r="P64" s="8"/>
      <c r="Q64" s="8"/>
      <c r="R64" s="8"/>
      <c r="S64" s="9"/>
      <c r="T64" s="7"/>
      <c r="U64" s="8"/>
      <c r="V64" s="8"/>
      <c r="W64" s="8"/>
      <c r="X64" s="8"/>
      <c r="Y64" s="9"/>
      <c r="Z64" s="7"/>
      <c r="AA64" s="8"/>
      <c r="AB64" s="8"/>
      <c r="AC64" s="8"/>
      <c r="AD64" s="8"/>
      <c r="AE64" s="9"/>
      <c r="AF64" s="7"/>
      <c r="AG64" s="8"/>
      <c r="AH64" s="8"/>
      <c r="AI64" s="8"/>
      <c r="AJ64" s="8"/>
      <c r="AK64" s="9"/>
      <c r="AL64" s="7"/>
      <c r="AM64" s="8"/>
      <c r="AN64" s="8"/>
      <c r="AO64" s="8"/>
      <c r="AP64" s="8"/>
      <c r="AQ64" s="9"/>
      <c r="AR64" s="7"/>
      <c r="AS64" s="8"/>
      <c r="AT64" s="8"/>
      <c r="AU64" s="8"/>
      <c r="AV64" s="8"/>
      <c r="AW64" s="9"/>
      <c r="AX64" s="7"/>
      <c r="AY64" s="8"/>
      <c r="AZ64" s="8"/>
      <c r="BA64" s="8"/>
      <c r="BB64" s="8"/>
      <c r="BC64" s="9"/>
      <c r="BD64" s="7"/>
      <c r="BE64" s="8"/>
      <c r="BF64" s="8"/>
      <c r="BG64" s="8"/>
      <c r="BH64" s="8"/>
      <c r="BI64" s="9"/>
      <c r="BJ64" s="7"/>
      <c r="BK64" s="8"/>
      <c r="BL64" s="8"/>
      <c r="BM64" s="8"/>
      <c r="BN64" s="8"/>
      <c r="BO64" s="9"/>
      <c r="BP64" s="7"/>
      <c r="BQ64" s="8"/>
      <c r="BR64" s="8"/>
      <c r="BS64" s="8"/>
      <c r="BT64" s="8"/>
      <c r="BU64" s="9"/>
      <c r="BV64" s="7"/>
      <c r="BW64" s="8"/>
      <c r="BX64" s="8"/>
      <c r="BY64" s="8"/>
      <c r="BZ64" s="8"/>
      <c r="CA64" s="9"/>
      <c r="CB64" s="7"/>
      <c r="CC64" s="8"/>
      <c r="CD64" s="8"/>
      <c r="CE64" s="8"/>
      <c r="CF64" s="8"/>
      <c r="CG64" s="9"/>
      <c r="CH64" s="7"/>
      <c r="CI64" s="8"/>
      <c r="CJ64" s="8"/>
      <c r="CK64" s="8"/>
      <c r="CL64" s="8"/>
      <c r="CM64" s="9"/>
      <c r="CN64" s="7"/>
      <c r="CO64" s="8"/>
      <c r="CP64" s="8"/>
      <c r="CQ64" s="8"/>
      <c r="CR64" s="8"/>
      <c r="CS64" s="9"/>
      <c r="CT64" s="7"/>
      <c r="CU64" s="8"/>
      <c r="CV64" s="8"/>
      <c r="CW64" s="8"/>
      <c r="CX64" s="8"/>
      <c r="CY64" s="9"/>
      <c r="CZ64" s="7"/>
      <c r="DA64" s="8"/>
      <c r="DB64" s="8"/>
      <c r="DC64" s="8"/>
      <c r="DD64" s="8"/>
      <c r="DE64" s="9"/>
      <c r="DF64" s="7"/>
      <c r="DG64" s="8"/>
      <c r="DH64" s="8"/>
      <c r="DI64" s="8"/>
      <c r="DJ64" s="8"/>
      <c r="DK64" s="9"/>
      <c r="DL64" s="7"/>
      <c r="DM64" s="8"/>
      <c r="DN64" s="8"/>
      <c r="DO64" s="8"/>
      <c r="DP64" s="8"/>
      <c r="DQ64" s="9"/>
      <c r="DR64" s="7"/>
      <c r="DS64" s="8"/>
      <c r="DT64" s="8"/>
      <c r="DU64" s="8"/>
      <c r="DV64" s="8"/>
      <c r="DW64" s="9"/>
      <c r="DX64" s="7"/>
      <c r="DY64" s="8"/>
      <c r="DZ64" s="8"/>
      <c r="EA64" s="8"/>
      <c r="EB64" s="8"/>
      <c r="EC64" s="9"/>
      <c r="ED64" s="7"/>
      <c r="EE64" s="8"/>
      <c r="EF64" s="8"/>
      <c r="EG64" s="8"/>
      <c r="EH64" s="8"/>
      <c r="EI64" s="9"/>
      <c r="EJ64" s="7"/>
      <c r="EK64" s="8"/>
      <c r="EL64" s="8"/>
      <c r="EM64" s="8"/>
      <c r="EN64" s="8"/>
      <c r="EO64" s="9"/>
      <c r="EP64" s="7"/>
      <c r="EQ64" s="8"/>
      <c r="ER64" s="8"/>
      <c r="ES64" s="8"/>
      <c r="ET64" s="8"/>
      <c r="EU64" s="9"/>
      <c r="EV64" s="7"/>
      <c r="EW64" s="8"/>
      <c r="EX64" s="8"/>
      <c r="EY64" s="8"/>
      <c r="EZ64" s="8"/>
      <c r="FA64" s="9"/>
      <c r="FB64" s="7"/>
      <c r="FC64" s="8"/>
      <c r="FD64" s="8"/>
      <c r="FE64" s="8"/>
      <c r="FF64" s="8"/>
      <c r="FG64" s="9"/>
      <c r="FH64" s="7"/>
      <c r="FI64" s="8"/>
      <c r="FJ64" s="8"/>
      <c r="FK64" s="8"/>
      <c r="FL64" s="8"/>
      <c r="FM64" s="9"/>
      <c r="FN64" s="7"/>
      <c r="FO64" s="8"/>
      <c r="FP64" s="8"/>
      <c r="FQ64" s="8"/>
      <c r="FR64" s="8"/>
      <c r="FS64" s="9"/>
      <c r="FT64" s="7"/>
      <c r="FU64" s="8"/>
      <c r="FV64" s="8"/>
      <c r="FW64" s="8"/>
      <c r="FX64" s="8"/>
      <c r="FY64" s="9"/>
      <c r="FZ64" s="7"/>
      <c r="GA64" s="8"/>
      <c r="GB64" s="8"/>
      <c r="GC64" s="8"/>
      <c r="GD64" s="8"/>
      <c r="GE64" s="9"/>
      <c r="GF64" s="7"/>
      <c r="GG64" s="8"/>
      <c r="GH64" s="8"/>
      <c r="GI64" s="8"/>
      <c r="GJ64" s="8"/>
      <c r="GK64" s="9"/>
      <c r="GL64" s="7"/>
      <c r="GM64" s="8"/>
      <c r="GN64" s="8"/>
      <c r="GO64" s="8"/>
      <c r="GP64" s="8"/>
      <c r="GQ64" s="9"/>
      <c r="GR64" s="7"/>
      <c r="GS64" s="8"/>
      <c r="GT64" s="8"/>
      <c r="GU64" s="8"/>
      <c r="GV64" s="8"/>
      <c r="GW64" s="9"/>
      <c r="GX64" s="7"/>
      <c r="GY64" s="8"/>
      <c r="GZ64" s="8"/>
      <c r="HA64" s="8"/>
      <c r="HB64" s="8"/>
      <c r="HC64" s="9"/>
      <c r="HD64" s="7"/>
      <c r="HE64" s="8"/>
      <c r="HF64" s="8"/>
      <c r="HG64" s="8"/>
      <c r="HH64" s="8"/>
      <c r="HI64" s="9"/>
      <c r="HJ64" s="7"/>
      <c r="HK64" s="8"/>
      <c r="HL64" s="8"/>
      <c r="HM64" s="8"/>
      <c r="HN64" s="8"/>
      <c r="HO64" s="9"/>
      <c r="HP64" s="7"/>
      <c r="HQ64" s="8"/>
      <c r="HR64" s="8"/>
      <c r="HS64" s="8"/>
      <c r="HT64" s="8"/>
      <c r="HU64" s="9"/>
      <c r="HV64" s="7"/>
      <c r="HW64" s="8"/>
      <c r="HX64" s="8"/>
      <c r="HY64" s="8"/>
      <c r="HZ64" s="8"/>
      <c r="IA64" s="9"/>
      <c r="IB64" s="7"/>
      <c r="IC64" s="8"/>
      <c r="ID64" s="8"/>
      <c r="IE64" s="8"/>
      <c r="IF64" s="8"/>
      <c r="IG64" s="9"/>
      <c r="IH64" s="7"/>
      <c r="II64" s="8"/>
      <c r="IJ64" s="8"/>
      <c r="IK64" s="8"/>
      <c r="IL64" s="8"/>
      <c r="IM64" s="9"/>
    </row>
    <row r="65" spans="1:272" ht="15" customHeight="1" x14ac:dyDescent="0.2">
      <c r="A65" s="136" t="s">
        <v>158</v>
      </c>
      <c r="B65" s="10" t="s">
        <v>169</v>
      </c>
      <c r="F65" s="11">
        <f>Constituencies!E3</f>
        <v>4</v>
      </c>
      <c r="G65" s="12"/>
      <c r="H65" s="10" t="s">
        <v>169</v>
      </c>
      <c r="L65" s="11">
        <f>Constituencies!E4</f>
        <v>5</v>
      </c>
      <c r="M65" s="12"/>
      <c r="N65" s="10" t="s">
        <v>169</v>
      </c>
      <c r="R65" s="11">
        <f>Constituencies!E5</f>
        <v>4</v>
      </c>
      <c r="S65" s="12"/>
      <c r="T65" s="10" t="s">
        <v>169</v>
      </c>
      <c r="X65" s="11">
        <f>Constituencies!E6</f>
        <v>6</v>
      </c>
      <c r="Y65" s="12"/>
      <c r="Z65" s="10" t="s">
        <v>169</v>
      </c>
      <c r="AD65" s="11">
        <f>Constituencies!E7</f>
        <v>6</v>
      </c>
      <c r="AE65" s="12"/>
      <c r="AF65" s="10" t="s">
        <v>169</v>
      </c>
      <c r="AJ65" s="11">
        <f>Constituencies!E8</f>
        <v>5</v>
      </c>
      <c r="AK65" s="12"/>
      <c r="AL65" s="10" t="s">
        <v>169</v>
      </c>
      <c r="AP65" s="11">
        <f>Constituencies!E9</f>
        <v>5</v>
      </c>
      <c r="AQ65" s="12"/>
      <c r="AR65" s="10" t="s">
        <v>169</v>
      </c>
      <c r="AV65" s="11">
        <f>Constituencies!E10</f>
        <v>6</v>
      </c>
      <c r="AW65" s="12"/>
      <c r="AX65" s="10" t="s">
        <v>169</v>
      </c>
      <c r="BB65" s="11">
        <f>Constituencies!E11</f>
        <v>6</v>
      </c>
      <c r="BC65" s="12"/>
      <c r="BD65" s="10" t="s">
        <v>169</v>
      </c>
      <c r="BH65" s="11">
        <f>Constituencies!E12</f>
        <v>6</v>
      </c>
      <c r="BI65" s="12"/>
      <c r="BJ65" s="10" t="s">
        <v>169</v>
      </c>
      <c r="BN65" s="11">
        <f>Constituencies!E13</f>
        <v>6</v>
      </c>
      <c r="BO65" s="12"/>
      <c r="BP65" s="10" t="s">
        <v>169</v>
      </c>
      <c r="BT65" s="11">
        <f>Constituencies!E14</f>
        <v>6</v>
      </c>
      <c r="BU65" s="12"/>
      <c r="BV65" s="10" t="s">
        <v>169</v>
      </c>
      <c r="BZ65" s="11">
        <f>Constituencies!E15</f>
        <v>5</v>
      </c>
      <c r="CA65" s="12"/>
      <c r="CB65" s="10" t="s">
        <v>169</v>
      </c>
      <c r="CF65" s="11">
        <f>Constituencies!E16</f>
        <v>6</v>
      </c>
      <c r="CG65" s="12"/>
      <c r="CH65" s="10" t="s">
        <v>169</v>
      </c>
      <c r="CL65" s="11">
        <f>Constituencies!E17</f>
        <v>6</v>
      </c>
      <c r="CM65" s="12"/>
      <c r="CN65" s="10" t="s">
        <v>169</v>
      </c>
      <c r="CR65" s="11">
        <f>Constituencies!E18</f>
        <v>4</v>
      </c>
      <c r="CS65" s="12"/>
      <c r="CT65" s="10" t="s">
        <v>169</v>
      </c>
      <c r="CX65" s="11">
        <f>Constituencies!E19</f>
        <v>5</v>
      </c>
      <c r="CY65" s="12"/>
      <c r="CZ65" s="10" t="s">
        <v>169</v>
      </c>
      <c r="DD65" s="11">
        <f>Constituencies!E20</f>
        <v>5</v>
      </c>
      <c r="DE65" s="12"/>
      <c r="DF65" s="10" t="s">
        <v>169</v>
      </c>
      <c r="DJ65" s="11">
        <f>Constituencies!E21</f>
        <v>4</v>
      </c>
      <c r="DK65" s="12"/>
      <c r="DL65" s="10" t="s">
        <v>169</v>
      </c>
      <c r="DP65" s="11">
        <f>Constituencies!E22</f>
        <v>4</v>
      </c>
      <c r="DQ65" s="12"/>
      <c r="DR65" s="10" t="s">
        <v>169</v>
      </c>
      <c r="DV65" s="11">
        <f>Constituencies!E23</f>
        <v>4</v>
      </c>
      <c r="DW65" s="12"/>
      <c r="DX65" s="10" t="s">
        <v>169</v>
      </c>
      <c r="EB65" s="11">
        <f>Constituencies!E24</f>
        <v>4</v>
      </c>
      <c r="EC65" s="12"/>
      <c r="ED65" s="10" t="s">
        <v>169</v>
      </c>
      <c r="EH65" s="11">
        <f>Constituencies!E25</f>
        <v>4</v>
      </c>
      <c r="EI65" s="12"/>
      <c r="EJ65" s="10" t="s">
        <v>169</v>
      </c>
      <c r="EN65" s="11">
        <f>Constituencies!E26</f>
        <v>4</v>
      </c>
      <c r="EO65" s="12"/>
      <c r="EP65" s="10" t="s">
        <v>169</v>
      </c>
      <c r="ET65" s="11">
        <f>Constituencies!E27</f>
        <v>3</v>
      </c>
      <c r="EU65" s="12"/>
      <c r="EV65" s="10" t="s">
        <v>169</v>
      </c>
      <c r="EZ65" s="11">
        <f>Constituencies!E28</f>
        <v>5</v>
      </c>
      <c r="FA65" s="12"/>
      <c r="FB65" s="10" t="s">
        <v>169</v>
      </c>
      <c r="FF65" s="11">
        <f>Constituencies!E29</f>
        <v>4</v>
      </c>
      <c r="FG65" s="12"/>
      <c r="FH65" s="10" t="s">
        <v>169</v>
      </c>
      <c r="FL65" s="11">
        <f>Constituencies!E30</f>
        <v>6</v>
      </c>
      <c r="FM65" s="12"/>
      <c r="FN65" s="10" t="s">
        <v>169</v>
      </c>
      <c r="FR65" s="11">
        <f>Constituencies!E31</f>
        <v>5</v>
      </c>
      <c r="FS65" s="12"/>
      <c r="FT65" s="10" t="s">
        <v>169</v>
      </c>
      <c r="FX65" s="11">
        <f>Constituencies!E32</f>
        <v>5</v>
      </c>
      <c r="FY65" s="12"/>
      <c r="FZ65" s="10" t="s">
        <v>169</v>
      </c>
      <c r="GD65" s="11">
        <f>Constituencies!E33</f>
        <v>5</v>
      </c>
      <c r="GE65" s="12"/>
      <c r="GF65" s="10" t="s">
        <v>169</v>
      </c>
      <c r="GJ65" s="11">
        <f>Constituencies!E34</f>
        <v>5</v>
      </c>
      <c r="GK65" s="12"/>
      <c r="GL65" s="10" t="s">
        <v>169</v>
      </c>
      <c r="GP65" s="11">
        <f>Constituencies!E35</f>
        <v>5</v>
      </c>
      <c r="GQ65" s="12"/>
      <c r="GR65" s="10" t="s">
        <v>169</v>
      </c>
      <c r="GV65" s="11">
        <f>Constituencies!E36</f>
        <v>5</v>
      </c>
      <c r="GW65" s="12"/>
      <c r="GX65" s="10" t="s">
        <v>169</v>
      </c>
      <c r="HB65" s="11">
        <f>Constituencies!E37</f>
        <v>5</v>
      </c>
      <c r="HC65" s="12"/>
      <c r="HD65" s="10" t="s">
        <v>169</v>
      </c>
      <c r="HH65" s="11">
        <f>Constituencies!E38</f>
        <v>3</v>
      </c>
      <c r="HI65" s="12"/>
      <c r="HJ65" s="10" t="s">
        <v>169</v>
      </c>
      <c r="HN65" s="11">
        <f>Constituencies!E39</f>
        <v>5</v>
      </c>
      <c r="HO65" s="12"/>
      <c r="HP65" s="10" t="s">
        <v>169</v>
      </c>
      <c r="HT65" s="11">
        <f>Constituencies!E40</f>
        <v>5</v>
      </c>
      <c r="HU65" s="12"/>
      <c r="HV65" s="10" t="s">
        <v>169</v>
      </c>
      <c r="HZ65" s="11">
        <f>Constituencies!E41</f>
        <v>5</v>
      </c>
      <c r="IA65" s="12"/>
      <c r="IB65" s="10" t="s">
        <v>169</v>
      </c>
      <c r="IF65" s="11">
        <f>Constituencies!E42</f>
        <v>5</v>
      </c>
      <c r="IG65" s="12"/>
      <c r="IH65" s="10" t="s">
        <v>169</v>
      </c>
      <c r="IL65" s="11">
        <f>Constituencies!E43</f>
        <v>4</v>
      </c>
      <c r="IM65" s="12"/>
      <c r="IN65" s="17"/>
      <c r="IO65" s="2"/>
      <c r="IY65" s="84"/>
      <c r="IZ65" s="84"/>
      <c r="JA65" s="84"/>
      <c r="JB65" s="84"/>
      <c r="JC65" s="84"/>
      <c r="JD65" s="84"/>
      <c r="JE65" s="84" t="s">
        <v>178</v>
      </c>
      <c r="JF65" s="81" cm="1">
        <f t="array" ref="JF65">SUM(IF(JF5:JF62&lt;&gt;"", ABS(JF5:JF62), 0))/COUNT(JF5:JF62)</f>
        <v>9.8368190738728784E-4</v>
      </c>
      <c r="JG65" s="84"/>
      <c r="JH65" s="84"/>
      <c r="JI65" s="84"/>
      <c r="JJ65" s="84" t="s">
        <v>178</v>
      </c>
      <c r="JK65" s="81" cm="1">
        <f t="array" ref="JK65">SUM(IF(JK5:JK62&lt;&gt;"", ABS(JK5:JK62), 0))/COUNT(JK5:JK62)</f>
        <v>6.7196734053269187E-4</v>
      </c>
      <c r="JL65" s="84"/>
    </row>
    <row r="66" spans="1:272" ht="15" customHeight="1" thickBot="1" x14ac:dyDescent="0.25">
      <c r="A66" s="84" t="s">
        <v>191</v>
      </c>
      <c r="B66" s="13" t="s">
        <v>64</v>
      </c>
      <c r="C66" s="14"/>
      <c r="D66" s="14"/>
      <c r="E66" s="14"/>
      <c r="F66" s="15">
        <f>_xlfn.FLOOR.MATH(B63/(F65+1))+1</f>
        <v>69090</v>
      </c>
      <c r="G66" s="16"/>
      <c r="H66" s="13" t="s">
        <v>64</v>
      </c>
      <c r="I66" s="14"/>
      <c r="J66" s="14"/>
      <c r="K66" s="14"/>
      <c r="L66" s="15">
        <f>_xlfn.FLOOR.MATH(H63/(L65+1))+1</f>
        <v>61257</v>
      </c>
      <c r="M66" s="16"/>
      <c r="N66" s="13" t="s">
        <v>64</v>
      </c>
      <c r="O66" s="14"/>
      <c r="P66" s="14"/>
      <c r="Q66" s="14"/>
      <c r="R66" s="15">
        <f>_xlfn.FLOOR.MATH(N63/(R65+1))+1</f>
        <v>58330</v>
      </c>
      <c r="S66" s="16"/>
      <c r="T66" s="13" t="s">
        <v>64</v>
      </c>
      <c r="U66" s="14"/>
      <c r="V66" s="14"/>
      <c r="W66" s="14"/>
      <c r="X66" s="15">
        <f>_xlfn.FLOOR.MATH(T63/(X65+1))+1</f>
        <v>57124</v>
      </c>
      <c r="Y66" s="16"/>
      <c r="Z66" s="13" t="s">
        <v>64</v>
      </c>
      <c r="AA66" s="14"/>
      <c r="AB66" s="14"/>
      <c r="AC66" s="14"/>
      <c r="AD66" s="15">
        <f>_xlfn.FLOOR.MATH(Z63/(AD65+1))+1</f>
        <v>55380</v>
      </c>
      <c r="AE66" s="16"/>
      <c r="AF66" s="13" t="s">
        <v>64</v>
      </c>
      <c r="AG66" s="14"/>
      <c r="AH66" s="14"/>
      <c r="AI66" s="14"/>
      <c r="AJ66" s="15">
        <f>_xlfn.FLOOR.MATH(AF63/(AJ65+1))+1</f>
        <v>74002</v>
      </c>
      <c r="AK66" s="16"/>
      <c r="AL66" s="13" t="s">
        <v>64</v>
      </c>
      <c r="AM66" s="14"/>
      <c r="AN66" s="14"/>
      <c r="AO66" s="14"/>
      <c r="AP66" s="15">
        <f>_xlfn.FLOOR.MATH(AL63/(AP65+1))+1</f>
        <v>63546</v>
      </c>
      <c r="AQ66" s="16"/>
      <c r="AR66" s="13" t="s">
        <v>64</v>
      </c>
      <c r="AS66" s="14"/>
      <c r="AT66" s="14"/>
      <c r="AU66" s="14"/>
      <c r="AV66" s="15">
        <f>_xlfn.FLOOR.MATH(AR63/(AV65+1))+1</f>
        <v>77621</v>
      </c>
      <c r="AW66" s="16"/>
      <c r="AX66" s="13" t="s">
        <v>64</v>
      </c>
      <c r="AY66" s="14"/>
      <c r="AZ66" s="14"/>
      <c r="BA66" s="14"/>
      <c r="BB66" s="15">
        <f>_xlfn.FLOOR.MATH(AX63/(BB65+1))+1</f>
        <v>72792</v>
      </c>
      <c r="BC66" s="16"/>
      <c r="BD66" s="13" t="s">
        <v>64</v>
      </c>
      <c r="BE66" s="14"/>
      <c r="BF66" s="14"/>
      <c r="BG66" s="14"/>
      <c r="BH66" s="15">
        <f>_xlfn.FLOOR.MATH(BD63/(BH65+1))+1</f>
        <v>70362</v>
      </c>
      <c r="BI66" s="16"/>
      <c r="BJ66" s="13" t="s">
        <v>64</v>
      </c>
      <c r="BK66" s="14"/>
      <c r="BL66" s="14"/>
      <c r="BM66" s="14"/>
      <c r="BN66" s="15">
        <f>_xlfn.FLOOR.MATH(BJ63/(BN65+1))+1</f>
        <v>71320</v>
      </c>
      <c r="BO66" s="16"/>
      <c r="BP66" s="13" t="s">
        <v>64</v>
      </c>
      <c r="BQ66" s="14"/>
      <c r="BR66" s="14"/>
      <c r="BS66" s="14"/>
      <c r="BT66" s="15">
        <f>_xlfn.FLOOR.MATH(BP63/(BT65+1))+1</f>
        <v>71791</v>
      </c>
      <c r="BU66" s="16"/>
      <c r="BV66" s="13" t="s">
        <v>64</v>
      </c>
      <c r="BW66" s="14"/>
      <c r="BX66" s="14"/>
      <c r="BY66" s="14"/>
      <c r="BZ66" s="15">
        <f>_xlfn.FLOOR.MATH(BV63/(BZ65+1))+1</f>
        <v>69085</v>
      </c>
      <c r="CA66" s="16"/>
      <c r="CB66" s="13" t="s">
        <v>64</v>
      </c>
      <c r="CC66" s="14"/>
      <c r="CD66" s="14"/>
      <c r="CE66" s="14"/>
      <c r="CF66" s="15">
        <f>_xlfn.FLOOR.MATH(CB63/(CF65+1))+1</f>
        <v>72386</v>
      </c>
      <c r="CG66" s="16"/>
      <c r="CH66" s="13" t="s">
        <v>64</v>
      </c>
      <c r="CI66" s="14"/>
      <c r="CJ66" s="14"/>
      <c r="CK66" s="14"/>
      <c r="CL66" s="15">
        <f>_xlfn.FLOOR.MATH(CH63/(CL65+1))+1</f>
        <v>66800</v>
      </c>
      <c r="CM66" s="16"/>
      <c r="CN66" s="13" t="s">
        <v>64</v>
      </c>
      <c r="CO66" s="14"/>
      <c r="CP66" s="14"/>
      <c r="CQ66" s="14"/>
      <c r="CR66" s="15">
        <f>_xlfn.FLOOR.MATH(CN63/(CR65+1))+1</f>
        <v>72231</v>
      </c>
      <c r="CS66" s="16"/>
      <c r="CT66" s="13" t="s">
        <v>64</v>
      </c>
      <c r="CU66" s="14"/>
      <c r="CV66" s="14"/>
      <c r="CW66" s="14"/>
      <c r="CX66" s="15">
        <f>_xlfn.FLOOR.MATH(CT63/(CX65+1))+1</f>
        <v>72434</v>
      </c>
      <c r="CY66" s="16"/>
      <c r="CZ66" s="13" t="s">
        <v>64</v>
      </c>
      <c r="DA66" s="14"/>
      <c r="DB66" s="14"/>
      <c r="DC66" s="14"/>
      <c r="DD66" s="15">
        <f>_xlfn.FLOOR.MATH(CZ63/(DD65+1))+1</f>
        <v>73199</v>
      </c>
      <c r="DE66" s="16"/>
      <c r="DF66" s="13" t="s">
        <v>64</v>
      </c>
      <c r="DG66" s="14"/>
      <c r="DH66" s="14"/>
      <c r="DI66" s="14"/>
      <c r="DJ66" s="15">
        <f>_xlfn.FLOOR.MATH(DF63/(DJ65+1))+1</f>
        <v>64077</v>
      </c>
      <c r="DK66" s="16"/>
      <c r="DL66" s="13" t="s">
        <v>64</v>
      </c>
      <c r="DM66" s="14"/>
      <c r="DN66" s="14"/>
      <c r="DO66" s="14"/>
      <c r="DP66" s="15">
        <f>_xlfn.FLOOR.MATH(DL63/(DP65+1))+1</f>
        <v>73036</v>
      </c>
      <c r="DQ66" s="16"/>
      <c r="DR66" s="13" t="s">
        <v>64</v>
      </c>
      <c r="DS66" s="14"/>
      <c r="DT66" s="14"/>
      <c r="DU66" s="14"/>
      <c r="DV66" s="15">
        <f>_xlfn.FLOOR.MATH(DR63/(DV65+1))+1</f>
        <v>65570</v>
      </c>
      <c r="DW66" s="16"/>
      <c r="DX66" s="13" t="s">
        <v>64</v>
      </c>
      <c r="DY66" s="14"/>
      <c r="DZ66" s="14"/>
      <c r="EA66" s="14"/>
      <c r="EB66" s="15">
        <f>_xlfn.FLOOR.MATH(DX63/(EB65+1))+1</f>
        <v>70434</v>
      </c>
      <c r="EC66" s="16"/>
      <c r="ED66" s="13" t="s">
        <v>64</v>
      </c>
      <c r="EE66" s="14"/>
      <c r="EF66" s="14"/>
      <c r="EG66" s="14"/>
      <c r="EH66" s="15">
        <f>_xlfn.FLOOR.MATH(ED63/(EH65+1))+1</f>
        <v>60275</v>
      </c>
      <c r="EI66" s="16"/>
      <c r="EJ66" s="13" t="s">
        <v>64</v>
      </c>
      <c r="EK66" s="14"/>
      <c r="EL66" s="14"/>
      <c r="EM66" s="14"/>
      <c r="EN66" s="15">
        <f>_xlfn.FLOOR.MATH(EJ63/(EN65+1))+1</f>
        <v>65245</v>
      </c>
      <c r="EO66" s="16"/>
      <c r="EP66" s="13" t="s">
        <v>64</v>
      </c>
      <c r="EQ66" s="14"/>
      <c r="ER66" s="14"/>
      <c r="ES66" s="14"/>
      <c r="ET66" s="15">
        <f>_xlfn.FLOOR.MATH(EP63/(ET65+1))+1</f>
        <v>69257</v>
      </c>
      <c r="EU66" s="16"/>
      <c r="EV66" s="13" t="s">
        <v>64</v>
      </c>
      <c r="EW66" s="14"/>
      <c r="EX66" s="14"/>
      <c r="EY66" s="14"/>
      <c r="EZ66" s="15">
        <f>_xlfn.FLOOR.MATH(EV63/(EZ65+1))+1</f>
        <v>62195</v>
      </c>
      <c r="FA66" s="16"/>
      <c r="FB66" s="13" t="s">
        <v>64</v>
      </c>
      <c r="FC66" s="14"/>
      <c r="FD66" s="14"/>
      <c r="FE66" s="14"/>
      <c r="FF66" s="15">
        <f>_xlfn.FLOOR.MATH(FB63/(FF65+1))+1</f>
        <v>60181</v>
      </c>
      <c r="FG66" s="16"/>
      <c r="FH66" s="13" t="s">
        <v>64</v>
      </c>
      <c r="FI66" s="14"/>
      <c r="FJ66" s="14"/>
      <c r="FK66" s="14"/>
      <c r="FL66" s="15">
        <f>_xlfn.FLOOR.MATH(FH63/(FL65+1))+1</f>
        <v>66983</v>
      </c>
      <c r="FM66" s="16"/>
      <c r="FN66" s="13" t="s">
        <v>64</v>
      </c>
      <c r="FO66" s="14"/>
      <c r="FP66" s="14"/>
      <c r="FQ66" s="14"/>
      <c r="FR66" s="15">
        <f>_xlfn.FLOOR.MATH(FN63/(FR65+1))+1</f>
        <v>65880</v>
      </c>
      <c r="FS66" s="16"/>
      <c r="FT66" s="13" t="s">
        <v>64</v>
      </c>
      <c r="FU66" s="14"/>
      <c r="FV66" s="14"/>
      <c r="FW66" s="14"/>
      <c r="FX66" s="15">
        <f>_xlfn.FLOOR.MATH(FT63/(FX65+1))+1</f>
        <v>57053</v>
      </c>
      <c r="FY66" s="16"/>
      <c r="FZ66" s="13" t="s">
        <v>64</v>
      </c>
      <c r="GA66" s="14"/>
      <c r="GB66" s="14"/>
      <c r="GC66" s="14"/>
      <c r="GD66" s="15">
        <f>_xlfn.FLOOR.MATH(FZ63/(GD65+1))+1</f>
        <v>57276</v>
      </c>
      <c r="GE66" s="16"/>
      <c r="GF66" s="13" t="s">
        <v>64</v>
      </c>
      <c r="GG66" s="14"/>
      <c r="GH66" s="14"/>
      <c r="GI66" s="14"/>
      <c r="GJ66" s="15">
        <f>_xlfn.FLOOR.MATH(GF63/(GJ65+1))+1</f>
        <v>61289</v>
      </c>
      <c r="GK66" s="16"/>
      <c r="GL66" s="13" t="s">
        <v>64</v>
      </c>
      <c r="GM66" s="14"/>
      <c r="GN66" s="14"/>
      <c r="GO66" s="14"/>
      <c r="GP66" s="15">
        <f>_xlfn.FLOOR.MATH(GL63/(GP65+1))+1</f>
        <v>60237</v>
      </c>
      <c r="GQ66" s="16"/>
      <c r="GR66" s="13" t="s">
        <v>64</v>
      </c>
      <c r="GS66" s="14"/>
      <c r="GT66" s="14"/>
      <c r="GU66" s="14"/>
      <c r="GV66" s="15">
        <f>_xlfn.FLOOR.MATH(GR63/(GV65+1))+1</f>
        <v>50584</v>
      </c>
      <c r="GW66" s="16"/>
      <c r="GX66" s="13" t="s">
        <v>64</v>
      </c>
      <c r="GY66" s="14"/>
      <c r="GZ66" s="14"/>
      <c r="HA66" s="14"/>
      <c r="HB66" s="15">
        <f>_xlfn.FLOOR.MATH(GX63/(HB65+1))+1</f>
        <v>62068</v>
      </c>
      <c r="HC66" s="16"/>
      <c r="HD66" s="13" t="s">
        <v>64</v>
      </c>
      <c r="HE66" s="14"/>
      <c r="HF66" s="14"/>
      <c r="HG66" s="14"/>
      <c r="HH66" s="15">
        <f>_xlfn.FLOOR.MATH(HD63/(HH65+1))+1</f>
        <v>52296</v>
      </c>
      <c r="HI66" s="16"/>
      <c r="HJ66" s="13" t="s">
        <v>64</v>
      </c>
      <c r="HK66" s="14"/>
      <c r="HL66" s="14"/>
      <c r="HM66" s="14"/>
      <c r="HN66" s="15">
        <f>_xlfn.FLOOR.MATH(HJ63/(HN65+1))+1</f>
        <v>72920</v>
      </c>
      <c r="HO66" s="16"/>
      <c r="HP66" s="13" t="s">
        <v>64</v>
      </c>
      <c r="HQ66" s="14"/>
      <c r="HR66" s="14"/>
      <c r="HS66" s="14"/>
      <c r="HT66" s="15">
        <f>_xlfn.FLOOR.MATH(HP63/(HT65+1))+1</f>
        <v>73740</v>
      </c>
      <c r="HU66" s="16"/>
      <c r="HV66" s="13" t="s">
        <v>64</v>
      </c>
      <c r="HW66" s="14"/>
      <c r="HX66" s="14"/>
      <c r="HY66" s="14"/>
      <c r="HZ66" s="15">
        <f>_xlfn.FLOOR.MATH(HV63/(HZ65+1))+1</f>
        <v>63977</v>
      </c>
      <c r="IA66" s="16"/>
      <c r="IB66" s="13" t="s">
        <v>64</v>
      </c>
      <c r="IC66" s="14"/>
      <c r="ID66" s="14"/>
      <c r="IE66" s="14"/>
      <c r="IF66" s="15">
        <f>_xlfn.FLOOR.MATH(IB63/(IF65+1))+1</f>
        <v>68029</v>
      </c>
      <c r="IG66" s="16"/>
      <c r="IH66" s="13" t="s">
        <v>64</v>
      </c>
      <c r="II66" s="14"/>
      <c r="IJ66" s="14"/>
      <c r="IK66" s="14"/>
      <c r="IL66" s="15">
        <f>_xlfn.FLOOR.MATH(IH63/(IL65+1))+1</f>
        <v>58190</v>
      </c>
      <c r="IM66" s="16"/>
      <c r="IY66" s="84">
        <f>COUNT(JA5:JA62)</f>
        <v>15</v>
      </c>
      <c r="IZ66" s="84" t="s">
        <v>189</v>
      </c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</row>
    <row r="67" spans="1:272" ht="15" customHeight="1" x14ac:dyDescent="0.2">
      <c r="A67" s="6"/>
      <c r="IY67" s="85">
        <f>JH63/IQ63</f>
        <v>0.97516826404042467</v>
      </c>
      <c r="IZ67" s="84" t="s">
        <v>182</v>
      </c>
      <c r="JA67" s="84"/>
      <c r="JB67" s="84"/>
      <c r="JC67" s="84"/>
      <c r="JD67" s="84"/>
      <c r="JE67" s="84"/>
      <c r="JF67" s="84"/>
      <c r="JG67" s="84"/>
      <c r="JH67" s="84"/>
      <c r="JI67" s="84"/>
      <c r="JJ67" s="84"/>
      <c r="JK67" s="84"/>
      <c r="JL67" s="84"/>
    </row>
    <row r="68" spans="1:272" ht="15" customHeight="1" x14ac:dyDescent="0.2">
      <c r="A68" s="6" t="s">
        <v>255</v>
      </c>
      <c r="B68" s="207">
        <f>AVERAGE(F66,L66,R66,X66,AD66,AJ66,AP66,AV66,BB66,BH66,BN66,BT66,BZ66,CF66,CL66,CR66,CX66,DD66,DJ66,DP66,DV66,EB66,EH66,EN66,ET66,EZ66,FF66,FL66,FR66,FX66,GD66,GJ66,GP66,GV66,HB66,HH66,HN66,HT66,HZ66,IF66,IL66)</f>
        <v>65598.585365853665</v>
      </c>
      <c r="IY68" s="84"/>
      <c r="IZ68" s="84"/>
      <c r="JA68" s="84"/>
      <c r="JB68" s="84"/>
      <c r="JC68" s="84"/>
      <c r="JD68" s="84"/>
      <c r="JE68" s="84"/>
      <c r="JF68" s="84"/>
      <c r="JG68" s="84"/>
      <c r="JH68" s="84"/>
      <c r="JI68" s="84"/>
      <c r="JJ68" s="84"/>
      <c r="JK68" s="84"/>
      <c r="JL68" s="84"/>
    </row>
    <row r="69" spans="1:272" ht="15" customHeight="1" x14ac:dyDescent="0.2">
      <c r="IY69" s="84"/>
      <c r="IZ69" s="84"/>
      <c r="JA69" s="84"/>
      <c r="JB69" s="84"/>
      <c r="JC69" s="84"/>
      <c r="JD69" s="84"/>
      <c r="JE69" s="84"/>
      <c r="JF69" s="84"/>
      <c r="JG69" s="84"/>
      <c r="JH69" s="84"/>
      <c r="JI69" s="84"/>
      <c r="JJ69" s="84"/>
      <c r="JK69" s="84"/>
      <c r="JL69" s="84"/>
    </row>
  </sheetData>
  <mergeCells count="70">
    <mergeCell ref="JD3:JF3"/>
    <mergeCell ref="JH3:JK3"/>
    <mergeCell ref="IJ1:IL1"/>
    <mergeCell ref="IS1:JA1"/>
    <mergeCell ref="IT2:IT4"/>
    <mergeCell ref="IU2:IU4"/>
    <mergeCell ref="JB2:JB4"/>
    <mergeCell ref="IZ2:IZ4"/>
    <mergeCell ref="JA2:JA4"/>
    <mergeCell ref="IS2:IS4"/>
    <mergeCell ref="IV2:IV4"/>
    <mergeCell ref="IW2:IW4"/>
    <mergeCell ref="IX2:IX4"/>
    <mergeCell ref="IY2:IY4"/>
    <mergeCell ref="IN2:IN4"/>
    <mergeCell ref="A2:A4"/>
    <mergeCell ref="AF3:AK3"/>
    <mergeCell ref="AL3:AQ3"/>
    <mergeCell ref="AR3:AW3"/>
    <mergeCell ref="B3:G3"/>
    <mergeCell ref="H3:M3"/>
    <mergeCell ref="N3:S3"/>
    <mergeCell ref="T3:Y3"/>
    <mergeCell ref="Z3:AE3"/>
    <mergeCell ref="AR2:CM2"/>
    <mergeCell ref="CH3:CM3"/>
    <mergeCell ref="AX3:BC3"/>
    <mergeCell ref="B2:AE2"/>
    <mergeCell ref="AF2:AQ2"/>
    <mergeCell ref="BV3:CA3"/>
    <mergeCell ref="BJ3:BO3"/>
    <mergeCell ref="GR2:HI2"/>
    <mergeCell ref="IR2:IR4"/>
    <mergeCell ref="HJ2:IM2"/>
    <mergeCell ref="IQ2:IQ4"/>
    <mergeCell ref="GR3:GW3"/>
    <mergeCell ref="GX3:HC3"/>
    <mergeCell ref="HD3:HI3"/>
    <mergeCell ref="HJ3:HO3"/>
    <mergeCell ref="HP3:HU3"/>
    <mergeCell ref="HV3:IA3"/>
    <mergeCell ref="IH3:IM3"/>
    <mergeCell ref="IO2:IO4"/>
    <mergeCell ref="IP2:IP4"/>
    <mergeCell ref="IB3:IG3"/>
    <mergeCell ref="BP3:BU3"/>
    <mergeCell ref="BD3:BI3"/>
    <mergeCell ref="CN2:EU2"/>
    <mergeCell ref="EV2:FM2"/>
    <mergeCell ref="FH3:FM3"/>
    <mergeCell ref="CB3:CG3"/>
    <mergeCell ref="DX3:EC3"/>
    <mergeCell ref="ED3:EI3"/>
    <mergeCell ref="EP3:EU3"/>
    <mergeCell ref="EV3:FA3"/>
    <mergeCell ref="FN2:FS2"/>
    <mergeCell ref="FT2:GQ2"/>
    <mergeCell ref="FB3:FG3"/>
    <mergeCell ref="CN3:CS3"/>
    <mergeCell ref="CT3:CY3"/>
    <mergeCell ref="CZ3:DE3"/>
    <mergeCell ref="DF3:DK3"/>
    <mergeCell ref="DL3:DQ3"/>
    <mergeCell ref="DR3:DW3"/>
    <mergeCell ref="FN3:FS3"/>
    <mergeCell ref="EJ3:EO3"/>
    <mergeCell ref="FT3:FY3"/>
    <mergeCell ref="FZ3:GE3"/>
    <mergeCell ref="GF3:GK3"/>
    <mergeCell ref="GL3:GQ3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44"/>
  <sheetViews>
    <sheetView workbookViewId="0">
      <selection activeCell="L15" sqref="L15"/>
    </sheetView>
  </sheetViews>
  <sheetFormatPr baseColWidth="10" defaultColWidth="8.83203125" defaultRowHeight="15" x14ac:dyDescent="0.2"/>
  <cols>
    <col min="1" max="1" width="14.1640625" bestFit="1" customWidth="1"/>
    <col min="2" max="2" width="15.1640625" bestFit="1" customWidth="1"/>
    <col min="3" max="3" width="15.33203125" bestFit="1" customWidth="1"/>
    <col min="4" max="4" width="11.33203125" bestFit="1" customWidth="1"/>
    <col min="5" max="5" width="15.33203125" bestFit="1" customWidth="1"/>
    <col min="6" max="6" width="22" bestFit="1" customWidth="1"/>
    <col min="7" max="7" width="93.83203125" bestFit="1" customWidth="1"/>
    <col min="8" max="8" width="24.6640625" bestFit="1" customWidth="1"/>
    <col min="9" max="9" width="19.6640625" customWidth="1"/>
  </cols>
  <sheetData>
    <row r="1" spans="1:9" x14ac:dyDescent="0.2">
      <c r="A1" s="190" t="s">
        <v>163</v>
      </c>
      <c r="B1" s="190"/>
      <c r="C1" s="190"/>
      <c r="D1" s="190"/>
      <c r="E1" s="190"/>
      <c r="F1" s="190"/>
      <c r="G1" s="190"/>
      <c r="H1" s="190"/>
      <c r="I1" s="190"/>
    </row>
    <row r="2" spans="1:9" ht="30" customHeight="1" thickBot="1" x14ac:dyDescent="0.25">
      <c r="A2" s="24" t="s">
        <v>65</v>
      </c>
      <c r="B2" s="24" t="s">
        <v>68</v>
      </c>
      <c r="C2" s="24" t="s">
        <v>69</v>
      </c>
      <c r="D2" s="24" t="s">
        <v>70</v>
      </c>
      <c r="E2" s="24" t="s">
        <v>71</v>
      </c>
      <c r="F2" s="24" t="s">
        <v>72</v>
      </c>
      <c r="G2" s="24" t="s">
        <v>73</v>
      </c>
      <c r="H2" s="24" t="s">
        <v>162</v>
      </c>
      <c r="I2" s="24" t="s">
        <v>161</v>
      </c>
    </row>
    <row r="3" spans="1:9" ht="15" customHeight="1" x14ac:dyDescent="0.2">
      <c r="A3" s="57" t="s">
        <v>0</v>
      </c>
      <c r="B3" s="58" t="s">
        <v>1</v>
      </c>
      <c r="C3" s="59">
        <v>1</v>
      </c>
      <c r="D3" s="60">
        <v>601715</v>
      </c>
      <c r="E3" s="59">
        <v>4</v>
      </c>
      <c r="F3" s="59">
        <v>554472</v>
      </c>
      <c r="G3" s="58" t="s">
        <v>74</v>
      </c>
      <c r="H3" s="61">
        <f>D3-F3</f>
        <v>47243</v>
      </c>
      <c r="I3" s="62">
        <f>H3/F3</f>
        <v>8.5203581064508219E-2</v>
      </c>
    </row>
    <row r="4" spans="1:9" ht="15" customHeight="1" x14ac:dyDescent="0.2">
      <c r="A4" s="63" t="s">
        <v>0</v>
      </c>
      <c r="B4" s="3" t="s">
        <v>2</v>
      </c>
      <c r="C4" s="4">
        <v>2</v>
      </c>
      <c r="D4" s="1">
        <v>658716</v>
      </c>
      <c r="E4" s="4">
        <v>5</v>
      </c>
      <c r="F4" s="4">
        <v>693090</v>
      </c>
      <c r="G4" s="3" t="s">
        <v>75</v>
      </c>
      <c r="H4" s="22">
        <f t="shared" ref="H4:H43" si="0">F4-D4</f>
        <v>34374</v>
      </c>
      <c r="I4" s="64">
        <f t="shared" ref="I4:I43" si="1">H4/F4</f>
        <v>4.9595290654893306E-2</v>
      </c>
    </row>
    <row r="5" spans="1:9" ht="15" customHeight="1" x14ac:dyDescent="0.2">
      <c r="A5" s="63" t="s">
        <v>0</v>
      </c>
      <c r="B5" s="3" t="s">
        <v>3</v>
      </c>
      <c r="C5" s="4">
        <v>3</v>
      </c>
      <c r="D5" s="1">
        <v>524552</v>
      </c>
      <c r="E5" s="4">
        <v>4</v>
      </c>
      <c r="F5" s="4">
        <v>554472</v>
      </c>
      <c r="G5" s="3" t="s">
        <v>76</v>
      </c>
      <c r="H5" s="22">
        <f t="shared" si="0"/>
        <v>29920</v>
      </c>
      <c r="I5" s="64">
        <f t="shared" si="1"/>
        <v>5.3961246014226145E-2</v>
      </c>
    </row>
    <row r="6" spans="1:9" ht="15" customHeight="1" x14ac:dyDescent="0.2">
      <c r="A6" s="63" t="s">
        <v>0</v>
      </c>
      <c r="B6" s="3" t="s">
        <v>4</v>
      </c>
      <c r="C6" s="4">
        <v>4</v>
      </c>
      <c r="D6" s="1">
        <v>840974</v>
      </c>
      <c r="E6" s="4">
        <v>6</v>
      </c>
      <c r="F6" s="4">
        <v>831708</v>
      </c>
      <c r="G6" s="3" t="s">
        <v>77</v>
      </c>
      <c r="H6" s="22">
        <f>D6-F6</f>
        <v>9266</v>
      </c>
      <c r="I6" s="64">
        <f t="shared" si="1"/>
        <v>1.1140929268445175E-2</v>
      </c>
    </row>
    <row r="7" spans="1:9" ht="15" customHeight="1" thickBot="1" x14ac:dyDescent="0.25">
      <c r="A7" s="65" t="s">
        <v>0</v>
      </c>
      <c r="B7" s="66" t="s">
        <v>5</v>
      </c>
      <c r="C7" s="67">
        <v>5</v>
      </c>
      <c r="D7" s="68">
        <v>813363</v>
      </c>
      <c r="E7" s="67">
        <v>6</v>
      </c>
      <c r="F7" s="67">
        <v>831708</v>
      </c>
      <c r="G7" s="66" t="s">
        <v>78</v>
      </c>
      <c r="H7" s="69">
        <f t="shared" si="0"/>
        <v>18345</v>
      </c>
      <c r="I7" s="70">
        <f t="shared" si="1"/>
        <v>2.2057020011831074E-2</v>
      </c>
    </row>
    <row r="8" spans="1:9" ht="15" customHeight="1" x14ac:dyDescent="0.2">
      <c r="A8" s="57" t="s">
        <v>25</v>
      </c>
      <c r="B8" s="58" t="s">
        <v>6</v>
      </c>
      <c r="C8" s="59">
        <v>6</v>
      </c>
      <c r="D8" s="60">
        <v>764169</v>
      </c>
      <c r="E8" s="59">
        <v>5</v>
      </c>
      <c r="F8" s="59">
        <v>693090</v>
      </c>
      <c r="G8" s="58" t="s">
        <v>79</v>
      </c>
      <c r="H8" s="61">
        <f>D8-F8</f>
        <v>71079</v>
      </c>
      <c r="I8" s="62">
        <f t="shared" si="1"/>
        <v>0.10255378089425615</v>
      </c>
    </row>
    <row r="9" spans="1:9" ht="15" customHeight="1" thickBot="1" x14ac:dyDescent="0.25">
      <c r="A9" s="65" t="s">
        <v>25</v>
      </c>
      <c r="B9" s="66" t="s">
        <v>7</v>
      </c>
      <c r="C9" s="67">
        <v>7</v>
      </c>
      <c r="D9" s="68">
        <v>692758</v>
      </c>
      <c r="E9" s="67">
        <v>5</v>
      </c>
      <c r="F9" s="67">
        <v>693090</v>
      </c>
      <c r="G9" s="66" t="s">
        <v>80</v>
      </c>
      <c r="H9" s="69">
        <f t="shared" si="0"/>
        <v>332</v>
      </c>
      <c r="I9" s="70">
        <f t="shared" si="1"/>
        <v>4.7901426943109841E-4</v>
      </c>
    </row>
    <row r="10" spans="1:9" ht="15" customHeight="1" x14ac:dyDescent="0.2">
      <c r="A10" s="57" t="s">
        <v>36</v>
      </c>
      <c r="B10" s="58" t="s">
        <v>81</v>
      </c>
      <c r="C10" s="59">
        <v>8</v>
      </c>
      <c r="D10" s="60">
        <v>906815</v>
      </c>
      <c r="E10" s="59">
        <v>6</v>
      </c>
      <c r="F10" s="59">
        <v>831708</v>
      </c>
      <c r="G10" s="58" t="s">
        <v>82</v>
      </c>
      <c r="H10" s="61">
        <f>D10-F10</f>
        <v>75107</v>
      </c>
      <c r="I10" s="62">
        <f t="shared" si="1"/>
        <v>9.0304529955224672E-2</v>
      </c>
    </row>
    <row r="11" spans="1:9" ht="15" customHeight="1" x14ac:dyDescent="0.2">
      <c r="A11" s="63" t="s">
        <v>36</v>
      </c>
      <c r="B11" s="3" t="s">
        <v>8</v>
      </c>
      <c r="C11" s="4">
        <v>9</v>
      </c>
      <c r="D11" s="1">
        <v>835495</v>
      </c>
      <c r="E11" s="4">
        <v>6</v>
      </c>
      <c r="F11" s="4">
        <v>831708</v>
      </c>
      <c r="G11" s="3" t="s">
        <v>83</v>
      </c>
      <c r="H11" s="22">
        <f>D11-F11</f>
        <v>3787</v>
      </c>
      <c r="I11" s="64">
        <f t="shared" si="1"/>
        <v>4.5532807187137793E-3</v>
      </c>
    </row>
    <row r="12" spans="1:9" ht="15" customHeight="1" x14ac:dyDescent="0.2">
      <c r="A12" s="63" t="s">
        <v>36</v>
      </c>
      <c r="B12" s="3" t="s">
        <v>9</v>
      </c>
      <c r="C12" s="4">
        <v>10</v>
      </c>
      <c r="D12" s="1">
        <v>831485</v>
      </c>
      <c r="E12" s="4">
        <v>6</v>
      </c>
      <c r="F12" s="4">
        <v>831708</v>
      </c>
      <c r="G12" s="3" t="s">
        <v>84</v>
      </c>
      <c r="H12" s="22">
        <f t="shared" si="0"/>
        <v>223</v>
      </c>
      <c r="I12" s="64">
        <f t="shared" si="1"/>
        <v>2.6812294699582066E-4</v>
      </c>
    </row>
    <row r="13" spans="1:9" ht="15" customHeight="1" x14ac:dyDescent="0.2">
      <c r="A13" s="63" t="s">
        <v>36</v>
      </c>
      <c r="B13" s="3" t="s">
        <v>10</v>
      </c>
      <c r="C13" s="4">
        <v>11</v>
      </c>
      <c r="D13" s="1">
        <v>830011</v>
      </c>
      <c r="E13" s="4">
        <v>6</v>
      </c>
      <c r="F13" s="4">
        <v>831708</v>
      </c>
      <c r="G13" s="3" t="s">
        <v>85</v>
      </c>
      <c r="H13" s="22">
        <f t="shared" si="0"/>
        <v>1697</v>
      </c>
      <c r="I13" s="64">
        <f t="shared" si="1"/>
        <v>2.0403795562865812E-3</v>
      </c>
    </row>
    <row r="14" spans="1:9" ht="15" customHeight="1" x14ac:dyDescent="0.2">
      <c r="A14" s="63" t="s">
        <v>36</v>
      </c>
      <c r="B14" s="3" t="s">
        <v>11</v>
      </c>
      <c r="C14" s="4">
        <v>12</v>
      </c>
      <c r="D14" s="1">
        <v>831483</v>
      </c>
      <c r="E14" s="4">
        <v>6</v>
      </c>
      <c r="F14" s="4">
        <v>831708</v>
      </c>
      <c r="G14" s="3" t="s">
        <v>86</v>
      </c>
      <c r="H14" s="22">
        <f t="shared" si="0"/>
        <v>225</v>
      </c>
      <c r="I14" s="64">
        <f t="shared" si="1"/>
        <v>2.705276371034065E-4</v>
      </c>
    </row>
    <row r="15" spans="1:9" ht="15" customHeight="1" x14ac:dyDescent="0.2">
      <c r="A15" s="63" t="s">
        <v>36</v>
      </c>
      <c r="B15" s="3" t="s">
        <v>12</v>
      </c>
      <c r="C15" s="4">
        <v>13</v>
      </c>
      <c r="D15" s="1">
        <v>687287</v>
      </c>
      <c r="E15" s="4">
        <v>5</v>
      </c>
      <c r="F15" s="4">
        <v>693090</v>
      </c>
      <c r="G15" s="3" t="s">
        <v>87</v>
      </c>
      <c r="H15" s="22">
        <f t="shared" si="0"/>
        <v>5803</v>
      </c>
      <c r="I15" s="64">
        <f t="shared" si="1"/>
        <v>8.3726500165923617E-3</v>
      </c>
    </row>
    <row r="16" spans="1:9" ht="15" customHeight="1" x14ac:dyDescent="0.2">
      <c r="A16" s="63" t="s">
        <v>36</v>
      </c>
      <c r="B16" s="3" t="s">
        <v>13</v>
      </c>
      <c r="C16" s="4">
        <v>14</v>
      </c>
      <c r="D16" s="1">
        <v>812088</v>
      </c>
      <c r="E16" s="4">
        <v>6</v>
      </c>
      <c r="F16" s="4">
        <v>831708</v>
      </c>
      <c r="G16" s="3" t="s">
        <v>88</v>
      </c>
      <c r="H16" s="22">
        <f t="shared" si="0"/>
        <v>19620</v>
      </c>
      <c r="I16" s="64">
        <f t="shared" si="1"/>
        <v>2.3590009955417046E-2</v>
      </c>
    </row>
    <row r="17" spans="1:9" ht="15" customHeight="1" thickBot="1" x14ac:dyDescent="0.25">
      <c r="A17" s="65" t="s">
        <v>36</v>
      </c>
      <c r="B17" s="66" t="s">
        <v>14</v>
      </c>
      <c r="C17" s="67">
        <v>15</v>
      </c>
      <c r="D17" s="68">
        <v>807314</v>
      </c>
      <c r="E17" s="67">
        <v>6</v>
      </c>
      <c r="F17" s="67">
        <v>831708</v>
      </c>
      <c r="G17" s="66" t="s">
        <v>89</v>
      </c>
      <c r="H17" s="69">
        <f t="shared" si="0"/>
        <v>24394</v>
      </c>
      <c r="I17" s="70">
        <f t="shared" si="1"/>
        <v>2.9330005242224434E-2</v>
      </c>
    </row>
    <row r="18" spans="1:9" ht="15" customHeight="1" x14ac:dyDescent="0.2">
      <c r="A18" s="57" t="s">
        <v>43</v>
      </c>
      <c r="B18" s="58" t="s">
        <v>15</v>
      </c>
      <c r="C18" s="59">
        <v>16</v>
      </c>
      <c r="D18" s="60">
        <v>573693</v>
      </c>
      <c r="E18" s="59">
        <v>4</v>
      </c>
      <c r="F18" s="59">
        <v>554472</v>
      </c>
      <c r="G18" s="58" t="s">
        <v>90</v>
      </c>
      <c r="H18" s="61">
        <f>D18-F18</f>
        <v>19221</v>
      </c>
      <c r="I18" s="62">
        <f t="shared" si="1"/>
        <v>3.4665411418430506E-2</v>
      </c>
    </row>
    <row r="19" spans="1:9" ht="15" customHeight="1" x14ac:dyDescent="0.2">
      <c r="A19" s="63" t="s">
        <v>43</v>
      </c>
      <c r="B19" s="3" t="s">
        <v>16</v>
      </c>
      <c r="C19" s="4">
        <v>17</v>
      </c>
      <c r="D19" s="1">
        <v>706023</v>
      </c>
      <c r="E19" s="4">
        <v>5</v>
      </c>
      <c r="F19" s="4">
        <v>693090</v>
      </c>
      <c r="G19" s="3" t="s">
        <v>91</v>
      </c>
      <c r="H19" s="22">
        <f>D19-F19</f>
        <v>12933</v>
      </c>
      <c r="I19" s="64">
        <f t="shared" si="1"/>
        <v>1.8659914296844566E-2</v>
      </c>
    </row>
    <row r="20" spans="1:9" ht="15" customHeight="1" x14ac:dyDescent="0.2">
      <c r="A20" s="63" t="s">
        <v>43</v>
      </c>
      <c r="B20" s="3" t="s">
        <v>17</v>
      </c>
      <c r="C20" s="4">
        <v>18</v>
      </c>
      <c r="D20" s="1">
        <v>710107</v>
      </c>
      <c r="E20" s="4">
        <v>5</v>
      </c>
      <c r="F20" s="4">
        <v>693090</v>
      </c>
      <c r="G20" s="3" t="s">
        <v>92</v>
      </c>
      <c r="H20" s="22">
        <f>D20-F20</f>
        <v>17017</v>
      </c>
      <c r="I20" s="64">
        <f t="shared" si="1"/>
        <v>2.4552366936472898E-2</v>
      </c>
    </row>
    <row r="21" spans="1:9" ht="15" customHeight="1" x14ac:dyDescent="0.2">
      <c r="A21" s="63" t="s">
        <v>43</v>
      </c>
      <c r="B21" s="3" t="s">
        <v>18</v>
      </c>
      <c r="C21" s="4">
        <v>19</v>
      </c>
      <c r="D21" s="1">
        <v>534325</v>
      </c>
      <c r="E21" s="4">
        <v>4</v>
      </c>
      <c r="F21" s="4">
        <v>554472</v>
      </c>
      <c r="G21" s="3" t="s">
        <v>93</v>
      </c>
      <c r="H21" s="22">
        <f t="shared" si="0"/>
        <v>20147</v>
      </c>
      <c r="I21" s="64">
        <f t="shared" si="1"/>
        <v>3.6335468698148868E-2</v>
      </c>
    </row>
    <row r="22" spans="1:9" ht="15" customHeight="1" x14ac:dyDescent="0.2">
      <c r="A22" s="63" t="s">
        <v>43</v>
      </c>
      <c r="B22" s="3" t="s">
        <v>19</v>
      </c>
      <c r="C22" s="4">
        <v>20</v>
      </c>
      <c r="D22" s="1">
        <v>561322</v>
      </c>
      <c r="E22" s="4">
        <v>4</v>
      </c>
      <c r="F22" s="4">
        <v>554472</v>
      </c>
      <c r="G22" s="3" t="s">
        <v>94</v>
      </c>
      <c r="H22" s="22">
        <f>D22-F22</f>
        <v>6850</v>
      </c>
      <c r="I22" s="64">
        <f t="shared" si="1"/>
        <v>1.235409542772223E-2</v>
      </c>
    </row>
    <row r="23" spans="1:9" ht="15" customHeight="1" x14ac:dyDescent="0.2">
      <c r="A23" s="63" t="s">
        <v>43</v>
      </c>
      <c r="B23" s="3" t="s">
        <v>20</v>
      </c>
      <c r="C23" s="4">
        <v>21</v>
      </c>
      <c r="D23" s="1">
        <v>534415</v>
      </c>
      <c r="E23" s="4">
        <v>4</v>
      </c>
      <c r="F23" s="4">
        <v>554472</v>
      </c>
      <c r="G23" s="3" t="s">
        <v>95</v>
      </c>
      <c r="H23" s="22">
        <f t="shared" si="0"/>
        <v>20057</v>
      </c>
      <c r="I23" s="64">
        <f t="shared" si="1"/>
        <v>3.6173152115886828E-2</v>
      </c>
    </row>
    <row r="24" spans="1:9" ht="15" customHeight="1" x14ac:dyDescent="0.2">
      <c r="A24" s="63" t="s">
        <v>43</v>
      </c>
      <c r="B24" s="3" t="s">
        <v>21</v>
      </c>
      <c r="C24" s="4">
        <v>22</v>
      </c>
      <c r="D24" s="1">
        <v>585032</v>
      </c>
      <c r="E24" s="4">
        <v>4</v>
      </c>
      <c r="F24" s="4">
        <v>554472</v>
      </c>
      <c r="G24" s="3" t="s">
        <v>96</v>
      </c>
      <c r="H24" s="22">
        <f>D24-F24</f>
        <v>30560</v>
      </c>
      <c r="I24" s="64">
        <f t="shared" si="1"/>
        <v>5.5115497265867348E-2</v>
      </c>
    </row>
    <row r="25" spans="1:9" ht="15" customHeight="1" x14ac:dyDescent="0.2">
      <c r="A25" s="63" t="s">
        <v>43</v>
      </c>
      <c r="B25" s="3" t="s">
        <v>22</v>
      </c>
      <c r="C25" s="4">
        <v>23</v>
      </c>
      <c r="D25" s="1">
        <v>511399</v>
      </c>
      <c r="E25" s="4">
        <v>4</v>
      </c>
      <c r="F25" s="4">
        <v>554472</v>
      </c>
      <c r="G25" s="3" t="s">
        <v>97</v>
      </c>
      <c r="H25" s="22">
        <f t="shared" si="0"/>
        <v>43073</v>
      </c>
      <c r="I25" s="64">
        <f t="shared" si="1"/>
        <v>7.7682912753033517E-2</v>
      </c>
    </row>
    <row r="26" spans="1:9" ht="15" customHeight="1" x14ac:dyDescent="0.2">
      <c r="A26" s="63" t="s">
        <v>43</v>
      </c>
      <c r="B26" s="3" t="s">
        <v>23</v>
      </c>
      <c r="C26" s="4">
        <v>24</v>
      </c>
      <c r="D26" s="1">
        <v>575372</v>
      </c>
      <c r="E26" s="4">
        <v>4</v>
      </c>
      <c r="F26" s="4">
        <v>554472</v>
      </c>
      <c r="G26" s="3" t="s">
        <v>98</v>
      </c>
      <c r="H26" s="22">
        <f>D26-F26</f>
        <v>20900</v>
      </c>
      <c r="I26" s="64">
        <f t="shared" si="1"/>
        <v>3.7693517436407968E-2</v>
      </c>
    </row>
    <row r="27" spans="1:9" ht="15" customHeight="1" thickBot="1" x14ac:dyDescent="0.25">
      <c r="A27" s="65" t="s">
        <v>43</v>
      </c>
      <c r="B27" s="66" t="s">
        <v>24</v>
      </c>
      <c r="C27" s="67">
        <v>25</v>
      </c>
      <c r="D27" s="68">
        <v>446561</v>
      </c>
      <c r="E27" s="67">
        <v>3</v>
      </c>
      <c r="F27" s="67">
        <v>415854</v>
      </c>
      <c r="G27" s="66" t="s">
        <v>99</v>
      </c>
      <c r="H27" s="69">
        <f>D27-F27</f>
        <v>30707</v>
      </c>
      <c r="I27" s="70">
        <f t="shared" si="1"/>
        <v>7.3840819133638241E-2</v>
      </c>
    </row>
    <row r="28" spans="1:9" ht="15" customHeight="1" x14ac:dyDescent="0.2">
      <c r="A28" s="57" t="s">
        <v>45</v>
      </c>
      <c r="B28" s="58" t="s">
        <v>26</v>
      </c>
      <c r="C28" s="59">
        <v>26</v>
      </c>
      <c r="D28" s="60">
        <v>672823</v>
      </c>
      <c r="E28" s="59">
        <v>5</v>
      </c>
      <c r="F28" s="59">
        <v>693090</v>
      </c>
      <c r="G28" s="58" t="s">
        <v>100</v>
      </c>
      <c r="H28" s="61">
        <f t="shared" si="0"/>
        <v>20267</v>
      </c>
      <c r="I28" s="62">
        <f t="shared" si="1"/>
        <v>2.9241512646265275E-2</v>
      </c>
    </row>
    <row r="29" spans="1:9" ht="15" customHeight="1" x14ac:dyDescent="0.2">
      <c r="A29" s="63" t="s">
        <v>45</v>
      </c>
      <c r="B29" s="3" t="s">
        <v>27</v>
      </c>
      <c r="C29" s="4">
        <v>27</v>
      </c>
      <c r="D29" s="1">
        <v>510627</v>
      </c>
      <c r="E29" s="4">
        <v>4</v>
      </c>
      <c r="F29" s="4">
        <v>554472</v>
      </c>
      <c r="G29" s="3" t="s">
        <v>101</v>
      </c>
      <c r="H29" s="22">
        <f t="shared" si="0"/>
        <v>43845</v>
      </c>
      <c r="I29" s="64">
        <f t="shared" si="1"/>
        <v>7.9075228325325722E-2</v>
      </c>
    </row>
    <row r="30" spans="1:9" ht="15" customHeight="1" thickBot="1" x14ac:dyDescent="0.25">
      <c r="A30" s="65" t="s">
        <v>45</v>
      </c>
      <c r="B30" s="66" t="s">
        <v>28</v>
      </c>
      <c r="C30" s="67">
        <v>28</v>
      </c>
      <c r="D30" s="68">
        <v>841620</v>
      </c>
      <c r="E30" s="67">
        <v>6</v>
      </c>
      <c r="F30" s="67">
        <v>831708</v>
      </c>
      <c r="G30" s="66" t="s">
        <v>102</v>
      </c>
      <c r="H30" s="69">
        <f>D30-F30</f>
        <v>9912</v>
      </c>
      <c r="I30" s="70">
        <f t="shared" si="1"/>
        <v>1.1917644173195401E-2</v>
      </c>
    </row>
    <row r="31" spans="1:9" ht="15" customHeight="1" thickBot="1" x14ac:dyDescent="0.25">
      <c r="A31" s="71" t="s">
        <v>47</v>
      </c>
      <c r="B31" s="72" t="s">
        <v>29</v>
      </c>
      <c r="C31" s="73">
        <v>29</v>
      </c>
      <c r="D31" s="74">
        <v>656826</v>
      </c>
      <c r="E31" s="73">
        <v>5</v>
      </c>
      <c r="F31" s="73">
        <v>693090</v>
      </c>
      <c r="G31" s="72" t="s">
        <v>103</v>
      </c>
      <c r="H31" s="75">
        <f t="shared" si="0"/>
        <v>36264</v>
      </c>
      <c r="I31" s="76">
        <f t="shared" si="1"/>
        <v>5.2322209236895643E-2</v>
      </c>
    </row>
    <row r="32" spans="1:9" ht="15" customHeight="1" x14ac:dyDescent="0.2">
      <c r="A32" s="57" t="s">
        <v>44</v>
      </c>
      <c r="B32" s="58" t="s">
        <v>30</v>
      </c>
      <c r="C32" s="59">
        <v>30</v>
      </c>
      <c r="D32" s="60">
        <v>688891</v>
      </c>
      <c r="E32" s="59">
        <v>5</v>
      </c>
      <c r="F32" s="59">
        <v>693090</v>
      </c>
      <c r="G32" s="58" t="s">
        <v>104</v>
      </c>
      <c r="H32" s="61">
        <f t="shared" si="0"/>
        <v>4199</v>
      </c>
      <c r="I32" s="62">
        <f t="shared" si="1"/>
        <v>6.0583762570517539E-3</v>
      </c>
    </row>
    <row r="33" spans="1:9" ht="15" customHeight="1" x14ac:dyDescent="0.2">
      <c r="A33" s="63" t="s">
        <v>44</v>
      </c>
      <c r="B33" s="3" t="s">
        <v>31</v>
      </c>
      <c r="C33" s="4">
        <v>31</v>
      </c>
      <c r="D33" s="1">
        <v>683771</v>
      </c>
      <c r="E33" s="4">
        <v>5</v>
      </c>
      <c r="F33" s="4">
        <v>693090</v>
      </c>
      <c r="G33" s="3" t="s">
        <v>105</v>
      </c>
      <c r="H33" s="22">
        <f t="shared" si="0"/>
        <v>9319</v>
      </c>
      <c r="I33" s="64">
        <f t="shared" si="1"/>
        <v>1.344558426755544E-2</v>
      </c>
    </row>
    <row r="34" spans="1:9" ht="15" customHeight="1" x14ac:dyDescent="0.2">
      <c r="A34" s="63" t="s">
        <v>44</v>
      </c>
      <c r="B34" s="3" t="s">
        <v>32</v>
      </c>
      <c r="C34" s="4">
        <v>32</v>
      </c>
      <c r="D34" s="1">
        <v>710137</v>
      </c>
      <c r="E34" s="4">
        <v>5</v>
      </c>
      <c r="F34" s="4">
        <v>693090</v>
      </c>
      <c r="G34" s="3" t="s">
        <v>106</v>
      </c>
      <c r="H34" s="22">
        <f>D34-F34</f>
        <v>17047</v>
      </c>
      <c r="I34" s="64">
        <f t="shared" si="1"/>
        <v>2.4595651358409441E-2</v>
      </c>
    </row>
    <row r="35" spans="1:9" ht="15" customHeight="1" thickBot="1" x14ac:dyDescent="0.25">
      <c r="A35" s="65" t="s">
        <v>44</v>
      </c>
      <c r="B35" s="66" t="s">
        <v>33</v>
      </c>
      <c r="C35" s="67">
        <v>33</v>
      </c>
      <c r="D35" s="68">
        <v>696858</v>
      </c>
      <c r="E35" s="67">
        <v>5</v>
      </c>
      <c r="F35" s="67">
        <v>693090</v>
      </c>
      <c r="G35" s="66" t="s">
        <v>107</v>
      </c>
      <c r="H35" s="69">
        <f>D35-F35</f>
        <v>3768</v>
      </c>
      <c r="I35" s="70">
        <f t="shared" si="1"/>
        <v>5.4365233952300565E-3</v>
      </c>
    </row>
    <row r="36" spans="1:9" ht="15" customHeight="1" x14ac:dyDescent="0.2">
      <c r="A36" s="57" t="s">
        <v>46</v>
      </c>
      <c r="B36" s="58" t="s">
        <v>34</v>
      </c>
      <c r="C36" s="59">
        <v>34</v>
      </c>
      <c r="D36" s="60">
        <v>636739</v>
      </c>
      <c r="E36" s="59">
        <v>5</v>
      </c>
      <c r="F36" s="59">
        <v>693090</v>
      </c>
      <c r="G36" s="58" t="s">
        <v>108</v>
      </c>
      <c r="H36" s="61">
        <f t="shared" si="0"/>
        <v>56351</v>
      </c>
      <c r="I36" s="62">
        <f t="shared" si="1"/>
        <v>8.130401535154165E-2</v>
      </c>
    </row>
    <row r="37" spans="1:9" ht="15" customHeight="1" x14ac:dyDescent="0.2">
      <c r="A37" s="63" t="s">
        <v>46</v>
      </c>
      <c r="B37" s="3" t="s">
        <v>35</v>
      </c>
      <c r="C37" s="4">
        <v>35</v>
      </c>
      <c r="D37" s="1">
        <v>707907</v>
      </c>
      <c r="E37" s="4">
        <v>5</v>
      </c>
      <c r="F37" s="4">
        <v>693090</v>
      </c>
      <c r="G37" s="3" t="s">
        <v>109</v>
      </c>
      <c r="H37" s="22">
        <f t="shared" ref="H37:H42" si="2">D37-F37</f>
        <v>14817</v>
      </c>
      <c r="I37" s="64">
        <f t="shared" si="1"/>
        <v>2.1378175994459594E-2</v>
      </c>
    </row>
    <row r="38" spans="1:9" ht="15" customHeight="1" thickBot="1" x14ac:dyDescent="0.25">
      <c r="A38" s="65" t="s">
        <v>46</v>
      </c>
      <c r="B38" s="66" t="s">
        <v>37</v>
      </c>
      <c r="C38" s="67">
        <v>36</v>
      </c>
      <c r="D38" s="68">
        <v>423930</v>
      </c>
      <c r="E38" s="67">
        <v>3</v>
      </c>
      <c r="F38" s="67">
        <v>415854</v>
      </c>
      <c r="G38" s="66" t="s">
        <v>110</v>
      </c>
      <c r="H38" s="69">
        <f t="shared" si="2"/>
        <v>8076</v>
      </c>
      <c r="I38" s="70">
        <f t="shared" si="1"/>
        <v>1.9420277308863206E-2</v>
      </c>
    </row>
    <row r="39" spans="1:9" ht="15" customHeight="1" x14ac:dyDescent="0.2">
      <c r="A39" s="52" t="s">
        <v>48</v>
      </c>
      <c r="B39" s="52" t="s">
        <v>38</v>
      </c>
      <c r="C39" s="53">
        <v>37</v>
      </c>
      <c r="D39" s="54">
        <v>705821</v>
      </c>
      <c r="E39" s="53">
        <v>5</v>
      </c>
      <c r="F39" s="53">
        <v>693090</v>
      </c>
      <c r="G39" s="52" t="s">
        <v>111</v>
      </c>
      <c r="H39" s="55">
        <f t="shared" si="2"/>
        <v>12731</v>
      </c>
      <c r="I39" s="56">
        <f t="shared" si="1"/>
        <v>1.8368465855805163E-2</v>
      </c>
    </row>
    <row r="40" spans="1:9" ht="15" customHeight="1" x14ac:dyDescent="0.2">
      <c r="A40" s="3" t="s">
        <v>48</v>
      </c>
      <c r="B40" s="3" t="s">
        <v>39</v>
      </c>
      <c r="C40" s="4">
        <v>38</v>
      </c>
      <c r="D40" s="1">
        <v>701089</v>
      </c>
      <c r="E40" s="4">
        <v>5</v>
      </c>
      <c r="F40" s="4">
        <v>693090</v>
      </c>
      <c r="G40" s="3" t="s">
        <v>112</v>
      </c>
      <c r="H40" s="22">
        <f t="shared" si="2"/>
        <v>7999</v>
      </c>
      <c r="I40" s="23">
        <f t="shared" si="1"/>
        <v>1.1541069702347459E-2</v>
      </c>
    </row>
    <row r="41" spans="1:9" ht="15" customHeight="1" x14ac:dyDescent="0.2">
      <c r="A41" s="3" t="s">
        <v>48</v>
      </c>
      <c r="B41" s="3" t="s">
        <v>40</v>
      </c>
      <c r="C41" s="4">
        <v>39</v>
      </c>
      <c r="D41" s="1">
        <v>693495</v>
      </c>
      <c r="E41" s="4">
        <v>5</v>
      </c>
      <c r="F41" s="4">
        <v>693090</v>
      </c>
      <c r="G41" s="3" t="s">
        <v>113</v>
      </c>
      <c r="H41" s="22">
        <f t="shared" si="2"/>
        <v>405</v>
      </c>
      <c r="I41" s="23">
        <f t="shared" si="1"/>
        <v>5.8433969614335804E-4</v>
      </c>
    </row>
    <row r="42" spans="1:9" ht="15" customHeight="1" x14ac:dyDescent="0.2">
      <c r="A42" s="3" t="s">
        <v>48</v>
      </c>
      <c r="B42" s="3" t="s">
        <v>41</v>
      </c>
      <c r="C42" s="4">
        <v>40</v>
      </c>
      <c r="D42" s="1">
        <v>713240</v>
      </c>
      <c r="E42" s="4">
        <v>5</v>
      </c>
      <c r="F42" s="4">
        <v>693090</v>
      </c>
      <c r="G42" s="3" t="s">
        <v>114</v>
      </c>
      <c r="H42" s="22">
        <f t="shared" si="2"/>
        <v>20150</v>
      </c>
      <c r="I42" s="23">
        <f t="shared" si="1"/>
        <v>2.907270340071275E-2</v>
      </c>
    </row>
    <row r="43" spans="1:9" ht="15" customHeight="1" x14ac:dyDescent="0.2">
      <c r="A43" s="3" t="s">
        <v>48</v>
      </c>
      <c r="B43" s="3" t="s">
        <v>42</v>
      </c>
      <c r="C43" s="4">
        <v>41</v>
      </c>
      <c r="D43" s="1">
        <v>503427</v>
      </c>
      <c r="E43" s="4">
        <v>4</v>
      </c>
      <c r="F43" s="4">
        <v>554472</v>
      </c>
      <c r="G43" s="3" t="s">
        <v>115</v>
      </c>
      <c r="H43" s="22">
        <f t="shared" si="0"/>
        <v>51045</v>
      </c>
      <c r="I43" s="23">
        <f t="shared" si="1"/>
        <v>9.2060554906289227E-2</v>
      </c>
    </row>
    <row r="44" spans="1:9" ht="15" customHeight="1" x14ac:dyDescent="0.2">
      <c r="A44" s="189" t="s">
        <v>55</v>
      </c>
      <c r="B44" s="189"/>
      <c r="C44" s="189"/>
      <c r="D44" s="5">
        <f>SUM(D3:D43)</f>
        <v>27723675</v>
      </c>
      <c r="E44" s="5">
        <f>SUM(E3:E43)</f>
        <v>200</v>
      </c>
      <c r="F44" s="191"/>
      <c r="G44" s="191"/>
      <c r="H44" s="191"/>
      <c r="I44" s="191"/>
    </row>
  </sheetData>
  <mergeCells count="3">
    <mergeCell ref="A44:C44"/>
    <mergeCell ref="A1:I1"/>
    <mergeCell ref="F44:I4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3"/>
  <sheetViews>
    <sheetView workbookViewId="0">
      <selection activeCell="H25" sqref="H25"/>
    </sheetView>
  </sheetViews>
  <sheetFormatPr baseColWidth="10" defaultColWidth="8.83203125" defaultRowHeight="15" customHeight="1" x14ac:dyDescent="0.2"/>
  <cols>
    <col min="1" max="1" width="14.1640625" bestFit="1" customWidth="1"/>
    <col min="2" max="2" width="12.5" bestFit="1" customWidth="1"/>
    <col min="3" max="3" width="15.5" bestFit="1" customWidth="1"/>
    <col min="4" max="4" width="26.6640625" bestFit="1" customWidth="1"/>
    <col min="5" max="6" width="26.6640625" customWidth="1"/>
    <col min="7" max="7" width="26.6640625" bestFit="1" customWidth="1"/>
    <col min="8" max="9" width="26.6640625" customWidth="1"/>
    <col min="10" max="10" width="26.6640625" bestFit="1" customWidth="1"/>
    <col min="11" max="12" width="26.6640625" customWidth="1"/>
    <col min="13" max="13" width="26.6640625" bestFit="1" customWidth="1"/>
    <col min="14" max="16" width="26.6640625" customWidth="1"/>
    <col min="17" max="17" width="26.6640625" bestFit="1" customWidth="1"/>
    <col min="18" max="18" width="14.33203125" bestFit="1" customWidth="1"/>
  </cols>
  <sheetData>
    <row r="1" spans="1:18" ht="15" customHeight="1" thickBot="1" x14ac:dyDescent="0.25"/>
    <row r="2" spans="1:18" ht="15" customHeight="1" x14ac:dyDescent="0.2">
      <c r="A2" s="201" t="s">
        <v>65</v>
      </c>
      <c r="B2" s="203" t="s">
        <v>66</v>
      </c>
      <c r="C2" s="205" t="s">
        <v>157</v>
      </c>
      <c r="D2" s="192" t="s">
        <v>164</v>
      </c>
      <c r="E2" s="193"/>
      <c r="F2" s="194"/>
      <c r="G2" s="195" t="s">
        <v>165</v>
      </c>
      <c r="H2" s="196"/>
      <c r="I2" s="197"/>
      <c r="J2" s="192" t="s">
        <v>166</v>
      </c>
      <c r="K2" s="193"/>
      <c r="L2" s="194"/>
      <c r="M2" s="195" t="s">
        <v>167</v>
      </c>
      <c r="N2" s="196"/>
      <c r="O2" s="197"/>
      <c r="P2" s="198" t="s">
        <v>168</v>
      </c>
      <c r="Q2" s="199"/>
      <c r="R2" s="200"/>
    </row>
    <row r="3" spans="1:18" ht="15" customHeight="1" x14ac:dyDescent="0.2">
      <c r="A3" s="202"/>
      <c r="B3" s="204"/>
      <c r="C3" s="206"/>
      <c r="D3" s="26" t="s">
        <v>67</v>
      </c>
      <c r="E3" s="25" t="s">
        <v>159</v>
      </c>
      <c r="F3" s="27" t="s">
        <v>160</v>
      </c>
      <c r="G3" s="26" t="s">
        <v>67</v>
      </c>
      <c r="H3" s="25" t="s">
        <v>159</v>
      </c>
      <c r="I3" s="27" t="s">
        <v>160</v>
      </c>
      <c r="J3" s="26" t="s">
        <v>67</v>
      </c>
      <c r="K3" s="25" t="s">
        <v>159</v>
      </c>
      <c r="L3" s="27" t="s">
        <v>160</v>
      </c>
      <c r="M3" s="26" t="s">
        <v>67</v>
      </c>
      <c r="N3" s="25" t="s">
        <v>159</v>
      </c>
      <c r="O3" s="27" t="s">
        <v>160</v>
      </c>
      <c r="P3" s="26" t="s">
        <v>67</v>
      </c>
      <c r="Q3" s="25" t="s">
        <v>159</v>
      </c>
      <c r="R3" s="27" t="s">
        <v>160</v>
      </c>
    </row>
    <row r="4" spans="1:18" ht="15" customHeight="1" x14ac:dyDescent="0.2">
      <c r="A4" s="35" t="s">
        <v>0</v>
      </c>
      <c r="B4" s="1">
        <v>3439320</v>
      </c>
      <c r="C4" s="36">
        <v>138618</v>
      </c>
      <c r="D4" s="28">
        <f t="shared" ref="D4:D12" si="0">C4*3</f>
        <v>415854</v>
      </c>
      <c r="E4" s="21">
        <f>D4-(D4*0.15)</f>
        <v>353475.9</v>
      </c>
      <c r="F4" s="29">
        <f>D4+(D4*0.15)</f>
        <v>478232.1</v>
      </c>
      <c r="G4" s="28">
        <f t="shared" ref="G4:G12" si="1">C4*4</f>
        <v>554472</v>
      </c>
      <c r="H4" s="21">
        <f>G4-(G4*0.15)</f>
        <v>471301.2</v>
      </c>
      <c r="I4" s="29">
        <f>G4+(G4*0.15)</f>
        <v>637642.80000000005</v>
      </c>
      <c r="J4" s="28">
        <f t="shared" ref="J4:J12" si="2">C4*5</f>
        <v>693090</v>
      </c>
      <c r="K4" s="21">
        <f>J4-(J4*0.15)</f>
        <v>589126.5</v>
      </c>
      <c r="L4" s="29">
        <f>J4+(J4*0.15)</f>
        <v>797053.5</v>
      </c>
      <c r="M4" s="28">
        <f t="shared" ref="M4:M12" si="3">C4*6</f>
        <v>831708</v>
      </c>
      <c r="N4" s="21">
        <f>M4-(M4*0.15)</f>
        <v>706951.8</v>
      </c>
      <c r="O4" s="29">
        <f>M4+(M4*0.15)</f>
        <v>956464.2</v>
      </c>
      <c r="P4" s="28">
        <f t="shared" ref="P4:P12" si="4">C4*7</f>
        <v>970326</v>
      </c>
      <c r="Q4" s="21">
        <f>P4-(P4*0.15)</f>
        <v>824777.1</v>
      </c>
      <c r="R4" s="29">
        <f>P4+(P4*0.15)</f>
        <v>1115874.8999999999</v>
      </c>
    </row>
    <row r="5" spans="1:18" ht="15" customHeight="1" x14ac:dyDescent="0.2">
      <c r="A5" s="35" t="s">
        <v>25</v>
      </c>
      <c r="B5" s="1">
        <v>1456927</v>
      </c>
      <c r="C5" s="36">
        <v>138618</v>
      </c>
      <c r="D5" s="28">
        <f t="shared" si="0"/>
        <v>415854</v>
      </c>
      <c r="E5" s="21">
        <f t="shared" ref="E5:E12" si="5">D5-(D5*0.15)</f>
        <v>353475.9</v>
      </c>
      <c r="F5" s="29">
        <f t="shared" ref="F5:F12" si="6">D5+(D5*0.15)</f>
        <v>478232.1</v>
      </c>
      <c r="G5" s="28">
        <f t="shared" si="1"/>
        <v>554472</v>
      </c>
      <c r="H5" s="21">
        <f t="shared" ref="H5:H12" si="7">G5-(G5*0.15)</f>
        <v>471301.2</v>
      </c>
      <c r="I5" s="29">
        <f t="shared" ref="I5:I12" si="8">G5+(G5*0.15)</f>
        <v>637642.80000000005</v>
      </c>
      <c r="J5" s="28">
        <f t="shared" si="2"/>
        <v>693090</v>
      </c>
      <c r="K5" s="21">
        <f t="shared" ref="K5:K12" si="9">J5-(J5*0.15)</f>
        <v>589126.5</v>
      </c>
      <c r="L5" s="29">
        <f t="shared" ref="L5:L12" si="10">J5+(J5*0.15)</f>
        <v>797053.5</v>
      </c>
      <c r="M5" s="28">
        <f t="shared" si="3"/>
        <v>831708</v>
      </c>
      <c r="N5" s="21">
        <f t="shared" ref="N5:N12" si="11">M5-(M5*0.15)</f>
        <v>706951.8</v>
      </c>
      <c r="O5" s="29">
        <f t="shared" ref="O5:O12" si="12">M5+(M5*0.15)</f>
        <v>956464.2</v>
      </c>
      <c r="P5" s="28">
        <f t="shared" si="4"/>
        <v>970326</v>
      </c>
      <c r="Q5" s="21">
        <f t="shared" ref="Q5:Q12" si="13">P5-(P5*0.15)</f>
        <v>824777.1</v>
      </c>
      <c r="R5" s="29">
        <f t="shared" ref="R5:R12" si="14">P5+(P5*0.15)</f>
        <v>1115874.8999999999</v>
      </c>
    </row>
    <row r="6" spans="1:18" ht="15" customHeight="1" x14ac:dyDescent="0.2">
      <c r="A6" s="35" t="s">
        <v>36</v>
      </c>
      <c r="B6" s="1">
        <v>6541978</v>
      </c>
      <c r="C6" s="36">
        <v>138618</v>
      </c>
      <c r="D6" s="28">
        <f t="shared" si="0"/>
        <v>415854</v>
      </c>
      <c r="E6" s="21">
        <f t="shared" si="5"/>
        <v>353475.9</v>
      </c>
      <c r="F6" s="29">
        <f t="shared" si="6"/>
        <v>478232.1</v>
      </c>
      <c r="G6" s="28">
        <f t="shared" si="1"/>
        <v>554472</v>
      </c>
      <c r="H6" s="21">
        <f t="shared" si="7"/>
        <v>471301.2</v>
      </c>
      <c r="I6" s="29">
        <f t="shared" si="8"/>
        <v>637642.80000000005</v>
      </c>
      <c r="J6" s="28">
        <f t="shared" si="2"/>
        <v>693090</v>
      </c>
      <c r="K6" s="21">
        <f t="shared" si="9"/>
        <v>589126.5</v>
      </c>
      <c r="L6" s="29">
        <f t="shared" si="10"/>
        <v>797053.5</v>
      </c>
      <c r="M6" s="28">
        <f t="shared" si="3"/>
        <v>831708</v>
      </c>
      <c r="N6" s="21">
        <f t="shared" si="11"/>
        <v>706951.8</v>
      </c>
      <c r="O6" s="29">
        <f t="shared" si="12"/>
        <v>956464.2</v>
      </c>
      <c r="P6" s="28">
        <f t="shared" si="4"/>
        <v>970326</v>
      </c>
      <c r="Q6" s="21">
        <f t="shared" si="13"/>
        <v>824777.1</v>
      </c>
      <c r="R6" s="29">
        <f t="shared" si="14"/>
        <v>1115874.8999999999</v>
      </c>
    </row>
    <row r="7" spans="1:18" ht="15" customHeight="1" x14ac:dyDescent="0.2">
      <c r="A7" s="35" t="s">
        <v>43</v>
      </c>
      <c r="B7" s="1">
        <v>5738249</v>
      </c>
      <c r="C7" s="36">
        <v>138618</v>
      </c>
      <c r="D7" s="28">
        <f t="shared" si="0"/>
        <v>415854</v>
      </c>
      <c r="E7" s="21">
        <f t="shared" si="5"/>
        <v>353475.9</v>
      </c>
      <c r="F7" s="29">
        <f t="shared" si="6"/>
        <v>478232.1</v>
      </c>
      <c r="G7" s="28">
        <f t="shared" si="1"/>
        <v>554472</v>
      </c>
      <c r="H7" s="21">
        <f t="shared" si="7"/>
        <v>471301.2</v>
      </c>
      <c r="I7" s="29">
        <f t="shared" si="8"/>
        <v>637642.80000000005</v>
      </c>
      <c r="J7" s="28">
        <f t="shared" si="2"/>
        <v>693090</v>
      </c>
      <c r="K7" s="21">
        <f t="shared" si="9"/>
        <v>589126.5</v>
      </c>
      <c r="L7" s="29">
        <f t="shared" si="10"/>
        <v>797053.5</v>
      </c>
      <c r="M7" s="28">
        <f t="shared" si="3"/>
        <v>831708</v>
      </c>
      <c r="N7" s="21">
        <f t="shared" si="11"/>
        <v>706951.8</v>
      </c>
      <c r="O7" s="29">
        <f t="shared" si="12"/>
        <v>956464.2</v>
      </c>
      <c r="P7" s="28">
        <f t="shared" si="4"/>
        <v>970326</v>
      </c>
      <c r="Q7" s="21">
        <f t="shared" si="13"/>
        <v>824777.1</v>
      </c>
      <c r="R7" s="29">
        <f t="shared" si="14"/>
        <v>1115874.8999999999</v>
      </c>
    </row>
    <row r="8" spans="1:18" ht="15" customHeight="1" x14ac:dyDescent="0.2">
      <c r="A8" s="35" t="s">
        <v>45</v>
      </c>
      <c r="B8" s="1">
        <v>2025070</v>
      </c>
      <c r="C8" s="36">
        <v>138618</v>
      </c>
      <c r="D8" s="28">
        <f t="shared" si="0"/>
        <v>415854</v>
      </c>
      <c r="E8" s="21">
        <f t="shared" si="5"/>
        <v>353475.9</v>
      </c>
      <c r="F8" s="29">
        <f t="shared" si="6"/>
        <v>478232.1</v>
      </c>
      <c r="G8" s="28">
        <f t="shared" si="1"/>
        <v>554472</v>
      </c>
      <c r="H8" s="21">
        <f t="shared" si="7"/>
        <v>471301.2</v>
      </c>
      <c r="I8" s="29">
        <f t="shared" si="8"/>
        <v>637642.80000000005</v>
      </c>
      <c r="J8" s="28">
        <f t="shared" si="2"/>
        <v>693090</v>
      </c>
      <c r="K8" s="21">
        <f t="shared" si="9"/>
        <v>589126.5</v>
      </c>
      <c r="L8" s="29">
        <f t="shared" si="10"/>
        <v>797053.5</v>
      </c>
      <c r="M8" s="28">
        <f t="shared" si="3"/>
        <v>831708</v>
      </c>
      <c r="N8" s="21">
        <f t="shared" si="11"/>
        <v>706951.8</v>
      </c>
      <c r="O8" s="29">
        <f t="shared" si="12"/>
        <v>956464.2</v>
      </c>
      <c r="P8" s="28">
        <f t="shared" si="4"/>
        <v>970326</v>
      </c>
      <c r="Q8" s="21">
        <f t="shared" si="13"/>
        <v>824777.1</v>
      </c>
      <c r="R8" s="29">
        <f t="shared" si="14"/>
        <v>1115874.8999999999</v>
      </c>
    </row>
    <row r="9" spans="1:18" ht="15" customHeight="1" x14ac:dyDescent="0.2">
      <c r="A9" s="35" t="s">
        <v>47</v>
      </c>
      <c r="B9" s="1">
        <v>656826</v>
      </c>
      <c r="C9" s="36">
        <v>138618</v>
      </c>
      <c r="D9" s="28">
        <f t="shared" si="0"/>
        <v>415854</v>
      </c>
      <c r="E9" s="21">
        <f t="shared" si="5"/>
        <v>353475.9</v>
      </c>
      <c r="F9" s="29">
        <f t="shared" si="6"/>
        <v>478232.1</v>
      </c>
      <c r="G9" s="28">
        <f t="shared" si="1"/>
        <v>554472</v>
      </c>
      <c r="H9" s="21">
        <f t="shared" si="7"/>
        <v>471301.2</v>
      </c>
      <c r="I9" s="29">
        <f t="shared" si="8"/>
        <v>637642.80000000005</v>
      </c>
      <c r="J9" s="28">
        <f t="shared" si="2"/>
        <v>693090</v>
      </c>
      <c r="K9" s="21">
        <f t="shared" si="9"/>
        <v>589126.5</v>
      </c>
      <c r="L9" s="29">
        <f t="shared" si="10"/>
        <v>797053.5</v>
      </c>
      <c r="M9" s="28">
        <f t="shared" si="3"/>
        <v>831708</v>
      </c>
      <c r="N9" s="21">
        <f t="shared" si="11"/>
        <v>706951.8</v>
      </c>
      <c r="O9" s="29">
        <f t="shared" si="12"/>
        <v>956464.2</v>
      </c>
      <c r="P9" s="28">
        <f t="shared" si="4"/>
        <v>970326</v>
      </c>
      <c r="Q9" s="21">
        <f t="shared" si="13"/>
        <v>824777.1</v>
      </c>
      <c r="R9" s="29">
        <f t="shared" si="14"/>
        <v>1115874.8999999999</v>
      </c>
    </row>
    <row r="10" spans="1:18" ht="15" customHeight="1" x14ac:dyDescent="0.2">
      <c r="A10" s="35" t="s">
        <v>44</v>
      </c>
      <c r="B10" s="1">
        <v>2779657</v>
      </c>
      <c r="C10" s="36">
        <v>138618</v>
      </c>
      <c r="D10" s="28">
        <f t="shared" si="0"/>
        <v>415854</v>
      </c>
      <c r="E10" s="21">
        <f t="shared" si="5"/>
        <v>353475.9</v>
      </c>
      <c r="F10" s="29">
        <f t="shared" si="6"/>
        <v>478232.1</v>
      </c>
      <c r="G10" s="28">
        <f t="shared" si="1"/>
        <v>554472</v>
      </c>
      <c r="H10" s="21">
        <f t="shared" si="7"/>
        <v>471301.2</v>
      </c>
      <c r="I10" s="29">
        <f t="shared" si="8"/>
        <v>637642.80000000005</v>
      </c>
      <c r="J10" s="28">
        <f t="shared" si="2"/>
        <v>693090</v>
      </c>
      <c r="K10" s="21">
        <f t="shared" si="9"/>
        <v>589126.5</v>
      </c>
      <c r="L10" s="29">
        <f t="shared" si="10"/>
        <v>797053.5</v>
      </c>
      <c r="M10" s="28">
        <f t="shared" si="3"/>
        <v>831708</v>
      </c>
      <c r="N10" s="21">
        <f t="shared" si="11"/>
        <v>706951.8</v>
      </c>
      <c r="O10" s="29">
        <f t="shared" si="12"/>
        <v>956464.2</v>
      </c>
      <c r="P10" s="28">
        <f t="shared" si="4"/>
        <v>970326</v>
      </c>
      <c r="Q10" s="21">
        <f t="shared" si="13"/>
        <v>824777.1</v>
      </c>
      <c r="R10" s="29">
        <f t="shared" si="14"/>
        <v>1115874.8999999999</v>
      </c>
    </row>
    <row r="11" spans="1:18" ht="15" customHeight="1" x14ac:dyDescent="0.2">
      <c r="A11" s="35" t="s">
        <v>46</v>
      </c>
      <c r="B11" s="1">
        <v>1768576</v>
      </c>
      <c r="C11" s="36">
        <v>138618</v>
      </c>
      <c r="D11" s="28">
        <f t="shared" si="0"/>
        <v>415854</v>
      </c>
      <c r="E11" s="21">
        <f t="shared" si="5"/>
        <v>353475.9</v>
      </c>
      <c r="F11" s="29">
        <f t="shared" si="6"/>
        <v>478232.1</v>
      </c>
      <c r="G11" s="28">
        <f t="shared" si="1"/>
        <v>554472</v>
      </c>
      <c r="H11" s="21">
        <f t="shared" si="7"/>
        <v>471301.2</v>
      </c>
      <c r="I11" s="29">
        <f t="shared" si="8"/>
        <v>637642.80000000005</v>
      </c>
      <c r="J11" s="28">
        <f t="shared" si="2"/>
        <v>693090</v>
      </c>
      <c r="K11" s="21">
        <f t="shared" si="9"/>
        <v>589126.5</v>
      </c>
      <c r="L11" s="29">
        <f t="shared" si="10"/>
        <v>797053.5</v>
      </c>
      <c r="M11" s="28">
        <f t="shared" si="3"/>
        <v>831708</v>
      </c>
      <c r="N11" s="21">
        <f t="shared" si="11"/>
        <v>706951.8</v>
      </c>
      <c r="O11" s="29">
        <f t="shared" si="12"/>
        <v>956464.2</v>
      </c>
      <c r="P11" s="28">
        <f t="shared" si="4"/>
        <v>970326</v>
      </c>
      <c r="Q11" s="21">
        <f t="shared" si="13"/>
        <v>824777.1</v>
      </c>
      <c r="R11" s="29">
        <f t="shared" si="14"/>
        <v>1115874.8999999999</v>
      </c>
    </row>
    <row r="12" spans="1:18" ht="15" customHeight="1" x14ac:dyDescent="0.2">
      <c r="A12" s="35" t="s">
        <v>48</v>
      </c>
      <c r="B12" s="1">
        <v>3317072</v>
      </c>
      <c r="C12" s="36">
        <v>138618</v>
      </c>
      <c r="D12" s="28">
        <f t="shared" si="0"/>
        <v>415854</v>
      </c>
      <c r="E12" s="21">
        <f t="shared" si="5"/>
        <v>353475.9</v>
      </c>
      <c r="F12" s="29">
        <f t="shared" si="6"/>
        <v>478232.1</v>
      </c>
      <c r="G12" s="28">
        <f t="shared" si="1"/>
        <v>554472</v>
      </c>
      <c r="H12" s="21">
        <f t="shared" si="7"/>
        <v>471301.2</v>
      </c>
      <c r="I12" s="29">
        <f t="shared" si="8"/>
        <v>637642.80000000005</v>
      </c>
      <c r="J12" s="28">
        <f t="shared" si="2"/>
        <v>693090</v>
      </c>
      <c r="K12" s="21">
        <f t="shared" si="9"/>
        <v>589126.5</v>
      </c>
      <c r="L12" s="29">
        <f t="shared" si="10"/>
        <v>797053.5</v>
      </c>
      <c r="M12" s="28">
        <f t="shared" si="3"/>
        <v>831708</v>
      </c>
      <c r="N12" s="21">
        <f t="shared" si="11"/>
        <v>706951.8</v>
      </c>
      <c r="O12" s="29">
        <f t="shared" si="12"/>
        <v>956464.2</v>
      </c>
      <c r="P12" s="28">
        <f t="shared" si="4"/>
        <v>970326</v>
      </c>
      <c r="Q12" s="21">
        <f t="shared" si="13"/>
        <v>824777.1</v>
      </c>
      <c r="R12" s="29">
        <f t="shared" si="14"/>
        <v>1115874.8999999999</v>
      </c>
    </row>
    <row r="13" spans="1:18" ht="15" customHeight="1" thickBot="1" x14ac:dyDescent="0.25">
      <c r="A13" s="37" t="s">
        <v>55</v>
      </c>
      <c r="B13" s="38">
        <f>SUM(B4:B12)</f>
        <v>27723675</v>
      </c>
      <c r="C13" s="39"/>
      <c r="D13" s="30"/>
      <c r="E13" s="31"/>
      <c r="F13" s="32"/>
      <c r="G13" s="30"/>
      <c r="H13" s="31"/>
      <c r="I13" s="32"/>
      <c r="J13" s="30"/>
      <c r="K13" s="31"/>
      <c r="L13" s="32"/>
      <c r="M13" s="30"/>
      <c r="N13" s="31"/>
      <c r="O13" s="32"/>
      <c r="P13" s="30"/>
      <c r="Q13" s="33"/>
      <c r="R13" s="34"/>
    </row>
  </sheetData>
  <mergeCells count="8">
    <mergeCell ref="J2:L2"/>
    <mergeCell ref="M2:O2"/>
    <mergeCell ref="P2:R2"/>
    <mergeCell ref="A2:A3"/>
    <mergeCell ref="B2:B3"/>
    <mergeCell ref="C2:C3"/>
    <mergeCell ref="D2:F2"/>
    <mergeCell ref="G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468B-F010-6042-B9C1-E491DF0202A0}">
  <sheetPr codeName="Sheet4"/>
  <dimension ref="A1"/>
  <sheetViews>
    <sheetView topLeftCell="D12" zoomScale="180" zoomScaleNormal="180" workbookViewId="0"/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Results N.3.2.4</vt:lpstr>
      <vt:lpstr>Constituencies</vt:lpstr>
      <vt:lpstr>Norms</vt:lpstr>
      <vt:lpstr>Map</vt:lpstr>
      <vt:lpstr>'Results N.3.2.4'!Print_Area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Coleman, Collin</dc:creator>
  <cp:lastModifiedBy>Norman du Plessis</cp:lastModifiedBy>
  <cp:lastPrinted>2024-11-11T08:45:08Z</cp:lastPrinted>
  <dcterms:created xsi:type="dcterms:W3CDTF">2024-08-13T10:28:47Z</dcterms:created>
  <dcterms:modified xsi:type="dcterms:W3CDTF">2025-07-14T18:33:32Z</dcterms:modified>
</cp:coreProperties>
</file>